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2017_GFT\Ivóvíz módosítások 2017-2031 GFT\"/>
    </mc:Choice>
  </mc:AlternateContent>
  <bookViews>
    <workbookView xWindow="60" yWindow="1485" windowWidth="19320" windowHeight="8475" tabRatio="647" activeTab="25"/>
  </bookViews>
  <sheets>
    <sheet name="Babosdöbréte" sheetId="81" r:id="rId1"/>
    <sheet name="Bagod" sheetId="93" r:id="rId2"/>
    <sheet name="Becsvölgye" sheetId="102" r:id="rId3"/>
    <sheet name="Bocfölde" sheetId="83" r:id="rId4"/>
    <sheet name="Boncodfölde" sheetId="95" r:id="rId5"/>
    <sheet name="Böde" sheetId="82" r:id="rId6"/>
    <sheet name="Csatár" sheetId="85" r:id="rId7"/>
    <sheet name="Csonkahegyhát" sheetId="104" r:id="rId8"/>
    <sheet name="Dobronhegy" sheetId="105" r:id="rId9"/>
    <sheet name="Hagyárosbörönd" sheetId="97" r:id="rId10"/>
    <sheet name="Hottó" sheetId="86" r:id="rId11"/>
    <sheet name="Kávás" sheetId="98" r:id="rId12"/>
    <sheet name="Kiskutas" sheetId="87" r:id="rId13"/>
    <sheet name="Kispáli" sheetId="110" r:id="rId14"/>
    <sheet name="Kustánszeg" sheetId="103" r:id="rId15"/>
    <sheet name="Milejszeg" sheetId="106" r:id="rId16"/>
    <sheet name="Nagykutas" sheetId="88" r:id="rId17"/>
    <sheet name="Nagypáli" sheetId="109" r:id="rId18"/>
    <sheet name="Németfalu" sheetId="107" r:id="rId19"/>
    <sheet name="Pálfiszeg" sheetId="108" r:id="rId20"/>
    <sheet name="Sárhida" sheetId="89" r:id="rId21"/>
    <sheet name="Teskánd" sheetId="90" r:id="rId22"/>
    <sheet name="Zalaboldogfa" sheetId="99" r:id="rId23"/>
    <sheet name="Zalaegerszeg" sheetId="91" r:id="rId24"/>
    <sheet name="Zalaszentgyörgy" sheetId="100" r:id="rId25"/>
    <sheet name="VKR_összesítő" sheetId="84" r:id="rId26"/>
  </sheets>
  <calcPr calcId="162913"/>
</workbook>
</file>

<file path=xl/calcChain.xml><?xml version="1.0" encoding="utf-8"?>
<calcChain xmlns="http://schemas.openxmlformats.org/spreadsheetml/2006/main">
  <c r="O107" i="84" l="1"/>
  <c r="O109" i="84"/>
  <c r="C239" i="84"/>
  <c r="K137" i="91"/>
  <c r="K234" i="84" l="1"/>
  <c r="C144" i="91"/>
  <c r="C143" i="91"/>
  <c r="W187" i="84"/>
  <c r="X187" i="84"/>
  <c r="Y187" i="84"/>
  <c r="Z187" i="84"/>
  <c r="AA187" i="84"/>
  <c r="AB187" i="84"/>
  <c r="AC187" i="84"/>
  <c r="V187" i="84"/>
  <c r="U175" i="84"/>
  <c r="T175" i="84"/>
  <c r="Q145" i="84"/>
  <c r="R145" i="84"/>
  <c r="S145" i="84"/>
  <c r="P145" i="84"/>
  <c r="O122" i="84"/>
  <c r="J122" i="84" s="1"/>
  <c r="P25" i="84"/>
  <c r="X25" i="84"/>
  <c r="AB25" i="84"/>
  <c r="C71" i="110"/>
  <c r="C73" i="110" s="1"/>
  <c r="Y67" i="110"/>
  <c r="Q67" i="110"/>
  <c r="J47" i="110"/>
  <c r="J46" i="110"/>
  <c r="J45" i="110"/>
  <c r="J44" i="110"/>
  <c r="J67" i="110" s="1"/>
  <c r="J38" i="110"/>
  <c r="AC12" i="110"/>
  <c r="AC25" i="84" s="1"/>
  <c r="AB12" i="110"/>
  <c r="AB67" i="110" s="1"/>
  <c r="AA12" i="110"/>
  <c r="AA25" i="84" s="1"/>
  <c r="AA67" i="110"/>
  <c r="Z12" i="110"/>
  <c r="Y12" i="110"/>
  <c r="Y25" i="84" s="1"/>
  <c r="X12" i="110"/>
  <c r="X67" i="110"/>
  <c r="W12" i="110"/>
  <c r="V12" i="110"/>
  <c r="V67" i="110" s="1"/>
  <c r="U12" i="110"/>
  <c r="U25" i="84" s="1"/>
  <c r="T12" i="110"/>
  <c r="S12" i="110"/>
  <c r="S25" i="84" s="1"/>
  <c r="S67" i="110"/>
  <c r="R12" i="110"/>
  <c r="Q12" i="110"/>
  <c r="Q25" i="84" s="1"/>
  <c r="P12" i="110"/>
  <c r="P67" i="110"/>
  <c r="O12" i="110"/>
  <c r="C72" i="110"/>
  <c r="O110" i="84"/>
  <c r="J110" i="84" s="1"/>
  <c r="U178" i="84"/>
  <c r="V178" i="84"/>
  <c r="W178" i="84"/>
  <c r="X178" i="84"/>
  <c r="Y178" i="84"/>
  <c r="Z178" i="84"/>
  <c r="AA178" i="84"/>
  <c r="AB178" i="84"/>
  <c r="AC178" i="84"/>
  <c r="T178" i="84"/>
  <c r="Q149" i="84"/>
  <c r="R149" i="84"/>
  <c r="S149" i="84"/>
  <c r="P149" i="84"/>
  <c r="Q150" i="84"/>
  <c r="R150" i="84"/>
  <c r="S150" i="84"/>
  <c r="P150" i="84"/>
  <c r="O127" i="84"/>
  <c r="J127" i="84" s="1"/>
  <c r="O128" i="84"/>
  <c r="J128" i="84" s="1"/>
  <c r="S29" i="84"/>
  <c r="W29" i="84"/>
  <c r="Z29" i="84"/>
  <c r="AA29" i="84"/>
  <c r="C73" i="109"/>
  <c r="C72" i="109"/>
  <c r="C74" i="109" s="1"/>
  <c r="AC68" i="109"/>
  <c r="AA68" i="109"/>
  <c r="U68" i="109"/>
  <c r="S68" i="109"/>
  <c r="J48" i="109"/>
  <c r="J47" i="109"/>
  <c r="J46" i="109"/>
  <c r="J45" i="109"/>
  <c r="J44" i="109"/>
  <c r="J68" i="109"/>
  <c r="J38" i="109"/>
  <c r="AC12" i="109"/>
  <c r="AC29" i="84" s="1"/>
  <c r="AB12" i="109"/>
  <c r="AB29" i="84" s="1"/>
  <c r="AB68" i="109"/>
  <c r="AA12" i="109"/>
  <c r="Z12" i="109"/>
  <c r="Z68" i="109"/>
  <c r="Y12" i="109"/>
  <c r="X12" i="109"/>
  <c r="X29" i="84" s="1"/>
  <c r="W12" i="109"/>
  <c r="W68" i="109" s="1"/>
  <c r="V12" i="109"/>
  <c r="U12" i="109"/>
  <c r="U29" i="84" s="1"/>
  <c r="T12" i="109"/>
  <c r="T29" i="84" s="1"/>
  <c r="T68" i="109"/>
  <c r="S12" i="109"/>
  <c r="R12" i="109"/>
  <c r="R29" i="84" s="1"/>
  <c r="R68" i="109"/>
  <c r="Q12" i="109"/>
  <c r="P12" i="109"/>
  <c r="P29" i="84" s="1"/>
  <c r="O12" i="109"/>
  <c r="O29" i="84" s="1"/>
  <c r="J12" i="109"/>
  <c r="J20" i="109" s="1"/>
  <c r="Z193" i="84"/>
  <c r="J193" i="84" s="1"/>
  <c r="Q160" i="84"/>
  <c r="J160" i="84" s="1"/>
  <c r="O36" i="84"/>
  <c r="AA220" i="84"/>
  <c r="Z220" i="84"/>
  <c r="Q159" i="84"/>
  <c r="J159" i="84" s="1"/>
  <c r="P31" i="84"/>
  <c r="T31" i="84"/>
  <c r="X31" i="84"/>
  <c r="AB31" i="84"/>
  <c r="Q30" i="84"/>
  <c r="U30" i="84"/>
  <c r="AC30" i="84"/>
  <c r="AA192" i="84"/>
  <c r="AB192" i="84"/>
  <c r="AC192" i="84"/>
  <c r="Z192" i="84"/>
  <c r="R27" i="84"/>
  <c r="T211" i="84"/>
  <c r="T206" i="84"/>
  <c r="V206" i="84"/>
  <c r="U206" i="84"/>
  <c r="V184" i="84"/>
  <c r="W184" i="84"/>
  <c r="X184" i="84"/>
  <c r="Y184" i="84"/>
  <c r="Z184" i="84"/>
  <c r="AA184" i="84"/>
  <c r="AB184" i="84"/>
  <c r="AC184" i="84"/>
  <c r="U184" i="84"/>
  <c r="Q146" i="84"/>
  <c r="R146" i="84"/>
  <c r="S146" i="84"/>
  <c r="P146" i="84"/>
  <c r="O124" i="84"/>
  <c r="J124" i="84" s="1"/>
  <c r="O123" i="84"/>
  <c r="J123" i="84" s="1"/>
  <c r="R26" i="84"/>
  <c r="AA219" i="84"/>
  <c r="Z219" i="84"/>
  <c r="Q158" i="84"/>
  <c r="J158" i="84" s="1"/>
  <c r="S23" i="84"/>
  <c r="AA218" i="84"/>
  <c r="AB218" i="84"/>
  <c r="Z218" i="84"/>
  <c r="Q157" i="84"/>
  <c r="J157" i="84" s="1"/>
  <c r="S21" i="84"/>
  <c r="AA191" i="84"/>
  <c r="AB191" i="84"/>
  <c r="AC191" i="84"/>
  <c r="Z191" i="84"/>
  <c r="T20" i="84"/>
  <c r="U176" i="84"/>
  <c r="V176" i="84"/>
  <c r="W176" i="84"/>
  <c r="X176" i="84"/>
  <c r="Y176" i="84"/>
  <c r="Z176" i="84"/>
  <c r="AA176" i="84"/>
  <c r="AB176" i="84"/>
  <c r="AC176" i="84"/>
  <c r="T176" i="84"/>
  <c r="Q147" i="84"/>
  <c r="R147" i="84"/>
  <c r="S147" i="84"/>
  <c r="P147" i="84"/>
  <c r="O125" i="84"/>
  <c r="J125" i="84" s="1"/>
  <c r="Y19" i="84"/>
  <c r="AB195" i="84"/>
  <c r="AC195" i="84"/>
  <c r="AA195" i="84"/>
  <c r="AA169" i="97"/>
  <c r="Z190" i="84"/>
  <c r="W185" i="84"/>
  <c r="X185" i="84"/>
  <c r="Y185" i="84"/>
  <c r="Z185" i="84"/>
  <c r="V185" i="84"/>
  <c r="U182" i="84"/>
  <c r="T182" i="84"/>
  <c r="S162" i="84"/>
  <c r="J162" i="84" s="1"/>
  <c r="Q156" i="84"/>
  <c r="J156" i="84" s="1"/>
  <c r="Q138" i="84"/>
  <c r="R138" i="84"/>
  <c r="S138" i="84"/>
  <c r="P138" i="84"/>
  <c r="O114" i="84"/>
  <c r="J114" i="84" s="1"/>
  <c r="AC16" i="84"/>
  <c r="U211" i="84"/>
  <c r="J211" i="84" s="1"/>
  <c r="W186" i="84"/>
  <c r="X186" i="84"/>
  <c r="Y186" i="84"/>
  <c r="Z186" i="84"/>
  <c r="AA186" i="84"/>
  <c r="AB186" i="84"/>
  <c r="AC186" i="84"/>
  <c r="V186" i="84"/>
  <c r="O116" i="84"/>
  <c r="J116" i="84" s="1"/>
  <c r="J139" i="84"/>
  <c r="O115" i="84"/>
  <c r="J115" i="84" s="1"/>
  <c r="R12" i="102"/>
  <c r="R14" i="84" s="1"/>
  <c r="Z217" i="84"/>
  <c r="J217" i="84" s="1"/>
  <c r="Q155" i="84"/>
  <c r="J155" i="84" s="1"/>
  <c r="AC13" i="84"/>
  <c r="AB13" i="84"/>
  <c r="AA13" i="84"/>
  <c r="Z13" i="84"/>
  <c r="Y13" i="84"/>
  <c r="X13" i="84"/>
  <c r="W13" i="84"/>
  <c r="V13" i="84"/>
  <c r="U13" i="84"/>
  <c r="T13" i="84"/>
  <c r="S13" i="84"/>
  <c r="R13" i="84"/>
  <c r="Q13" i="84"/>
  <c r="P13" i="84"/>
  <c r="O13" i="84"/>
  <c r="C70" i="108"/>
  <c r="C71" i="108" s="1"/>
  <c r="C72" i="108"/>
  <c r="W66" i="108"/>
  <c r="O66" i="108"/>
  <c r="J46" i="108"/>
  <c r="J45" i="108"/>
  <c r="J44" i="108"/>
  <c r="J66" i="108"/>
  <c r="J38" i="108"/>
  <c r="AC12" i="108"/>
  <c r="AC31" i="84" s="1"/>
  <c r="AB12" i="108"/>
  <c r="AB66" i="108"/>
  <c r="AA12" i="108"/>
  <c r="AA31" i="84" s="1"/>
  <c r="Z12" i="108"/>
  <c r="Z31" i="84" s="1"/>
  <c r="Z66" i="108"/>
  <c r="Y12" i="108"/>
  <c r="X12" i="108"/>
  <c r="X66" i="108" s="1"/>
  <c r="W12" i="108"/>
  <c r="W31" i="84" s="1"/>
  <c r="V12" i="108"/>
  <c r="U12" i="108"/>
  <c r="U31" i="84" s="1"/>
  <c r="T12" i="108"/>
  <c r="T66" i="108"/>
  <c r="S12" i="108"/>
  <c r="S31" i="84" s="1"/>
  <c r="R12" i="108"/>
  <c r="R31" i="84" s="1"/>
  <c r="R66" i="108"/>
  <c r="Q12" i="108"/>
  <c r="P12" i="108"/>
  <c r="P66" i="108" s="1"/>
  <c r="O12" i="108"/>
  <c r="O31" i="84" s="1"/>
  <c r="J12" i="108"/>
  <c r="J20" i="108" s="1"/>
  <c r="C71" i="107"/>
  <c r="C72" i="107" s="1"/>
  <c r="C73" i="107"/>
  <c r="W67" i="107"/>
  <c r="J47" i="107"/>
  <c r="J46" i="107"/>
  <c r="J45" i="107"/>
  <c r="J67" i="107"/>
  <c r="J39" i="107"/>
  <c r="AC12" i="107"/>
  <c r="AC67" i="107" s="1"/>
  <c r="AB12" i="107"/>
  <c r="AB30" i="84" s="1"/>
  <c r="AB67" i="107"/>
  <c r="AA12" i="107"/>
  <c r="AA30" i="84" s="1"/>
  <c r="Z12" i="107"/>
  <c r="Z30" i="84" s="1"/>
  <c r="Z67" i="107"/>
  <c r="Y12" i="107"/>
  <c r="X12" i="107"/>
  <c r="X30" i="84" s="1"/>
  <c r="W12" i="107"/>
  <c r="W30" i="84" s="1"/>
  <c r="V12" i="107"/>
  <c r="U12" i="107"/>
  <c r="U67" i="107" s="1"/>
  <c r="T12" i="107"/>
  <c r="T30" i="84" s="1"/>
  <c r="T67" i="107"/>
  <c r="S12" i="107"/>
  <c r="S30" i="84" s="1"/>
  <c r="R12" i="107"/>
  <c r="R30" i="84" s="1"/>
  <c r="R67" i="107"/>
  <c r="Q12" i="107"/>
  <c r="Q67" i="107" s="1"/>
  <c r="P12" i="107"/>
  <c r="P30" i="84" s="1"/>
  <c r="O12" i="107"/>
  <c r="C72" i="106"/>
  <c r="C74" i="106"/>
  <c r="J48" i="106"/>
  <c r="J47" i="106"/>
  <c r="J46" i="106"/>
  <c r="J45" i="106"/>
  <c r="J68" i="106"/>
  <c r="J39" i="106"/>
  <c r="AC12" i="106"/>
  <c r="AC27" i="84" s="1"/>
  <c r="AC68" i="106"/>
  <c r="AB12" i="106"/>
  <c r="AA12" i="106"/>
  <c r="AA27" i="84" s="1"/>
  <c r="AA68" i="106"/>
  <c r="Z12" i="106"/>
  <c r="Z68" i="106" s="1"/>
  <c r="Y12" i="106"/>
  <c r="Y27" i="84" s="1"/>
  <c r="Y68" i="106"/>
  <c r="X12" i="106"/>
  <c r="X27" i="84" s="1"/>
  <c r="X68" i="106"/>
  <c r="W12" i="106"/>
  <c r="W27" i="84" s="1"/>
  <c r="W68" i="106"/>
  <c r="V12" i="106"/>
  <c r="V27" i="84" s="1"/>
  <c r="V68" i="106"/>
  <c r="U12" i="106"/>
  <c r="U27" i="84" s="1"/>
  <c r="U68" i="106"/>
  <c r="T12" i="106"/>
  <c r="T27" i="84" s="1"/>
  <c r="T68" i="106"/>
  <c r="S12" i="106"/>
  <c r="S27" i="84" s="1"/>
  <c r="S68" i="106"/>
  <c r="R12" i="106"/>
  <c r="R68" i="106"/>
  <c r="Q12" i="106"/>
  <c r="P12" i="106"/>
  <c r="P27" i="84" s="1"/>
  <c r="P68" i="106"/>
  <c r="O12" i="106"/>
  <c r="C73" i="105"/>
  <c r="C72" i="105"/>
  <c r="C74" i="105"/>
  <c r="J48" i="105"/>
  <c r="J47" i="105"/>
  <c r="J68" i="105" s="1"/>
  <c r="J46" i="105"/>
  <c r="J45" i="105"/>
  <c r="J39" i="105"/>
  <c r="AC12" i="105"/>
  <c r="AC20" i="84" s="1"/>
  <c r="AC68" i="105"/>
  <c r="AB12" i="105"/>
  <c r="AB20" i="84" s="1"/>
  <c r="AB68" i="105"/>
  <c r="AA12" i="105"/>
  <c r="AA20" i="84" s="1"/>
  <c r="AA68" i="105"/>
  <c r="Z12" i="105"/>
  <c r="Z20" i="84" s="1"/>
  <c r="Z68" i="105"/>
  <c r="Y12" i="105"/>
  <c r="Y20" i="84" s="1"/>
  <c r="Y68" i="105"/>
  <c r="X12" i="105"/>
  <c r="X20" i="84" s="1"/>
  <c r="X68" i="105"/>
  <c r="W12" i="105"/>
  <c r="W20" i="84" s="1"/>
  <c r="W68" i="105"/>
  <c r="V12" i="105"/>
  <c r="V20" i="84" s="1"/>
  <c r="V68" i="105"/>
  <c r="U12" i="105"/>
  <c r="U20" i="84" s="1"/>
  <c r="U68" i="105"/>
  <c r="T12" i="105"/>
  <c r="T68" i="105"/>
  <c r="S12" i="105"/>
  <c r="S20" i="84" s="1"/>
  <c r="S68" i="105"/>
  <c r="R12" i="105"/>
  <c r="R20" i="84" s="1"/>
  <c r="R68" i="105"/>
  <c r="Q12" i="105"/>
  <c r="Q20" i="84" s="1"/>
  <c r="Q68" i="105"/>
  <c r="P12" i="105"/>
  <c r="P20" i="84" s="1"/>
  <c r="P68" i="105"/>
  <c r="O12" i="105"/>
  <c r="O20" i="84" s="1"/>
  <c r="J12" i="105"/>
  <c r="J21" i="105" s="1"/>
  <c r="C72" i="104"/>
  <c r="C71" i="104"/>
  <c r="C73" i="104"/>
  <c r="AA67" i="104"/>
  <c r="W67" i="104"/>
  <c r="S67" i="104"/>
  <c r="O67" i="104"/>
  <c r="J47" i="104"/>
  <c r="J46" i="104"/>
  <c r="J67" i="104" s="1"/>
  <c r="J45" i="104"/>
  <c r="J39" i="104"/>
  <c r="AC12" i="104"/>
  <c r="AB12" i="104"/>
  <c r="AB19" i="84" s="1"/>
  <c r="AB67" i="104"/>
  <c r="AA12" i="104"/>
  <c r="AA19" i="84" s="1"/>
  <c r="Z12" i="104"/>
  <c r="Y12" i="104"/>
  <c r="Y67" i="104" s="1"/>
  <c r="X12" i="104"/>
  <c r="X19" i="84" s="1"/>
  <c r="X67" i="104"/>
  <c r="W12" i="104"/>
  <c r="W19" i="84" s="1"/>
  <c r="V12" i="104"/>
  <c r="V19" i="84" s="1"/>
  <c r="U12" i="104"/>
  <c r="T12" i="104"/>
  <c r="T19" i="84" s="1"/>
  <c r="T67" i="104"/>
  <c r="S12" i="104"/>
  <c r="S19" i="84" s="1"/>
  <c r="R12" i="104"/>
  <c r="Q12" i="104"/>
  <c r="Q67" i="104" s="1"/>
  <c r="P12" i="104"/>
  <c r="P19" i="84" s="1"/>
  <c r="P67" i="104"/>
  <c r="O12" i="104"/>
  <c r="O19" i="84" s="1"/>
  <c r="C73" i="106"/>
  <c r="O68" i="105"/>
  <c r="C74" i="103"/>
  <c r="C73" i="103"/>
  <c r="C75" i="103"/>
  <c r="J60" i="103"/>
  <c r="J57" i="103"/>
  <c r="J47" i="103"/>
  <c r="J46" i="103"/>
  <c r="J45" i="103"/>
  <c r="J44" i="103"/>
  <c r="J69" i="103" s="1"/>
  <c r="J38" i="103"/>
  <c r="AC12" i="103"/>
  <c r="AC26" i="84" s="1"/>
  <c r="AC69" i="103"/>
  <c r="AB12" i="103"/>
  <c r="AB26" i="84" s="1"/>
  <c r="AB69" i="103"/>
  <c r="AA12" i="103"/>
  <c r="AA26" i="84" s="1"/>
  <c r="AA69" i="103"/>
  <c r="Z12" i="103"/>
  <c r="Z26" i="84" s="1"/>
  <c r="Z69" i="103"/>
  <c r="Y12" i="103"/>
  <c r="Y26" i="84" s="1"/>
  <c r="Y69" i="103"/>
  <c r="X12" i="103"/>
  <c r="X26" i="84" s="1"/>
  <c r="X69" i="103"/>
  <c r="W12" i="103"/>
  <c r="W26" i="84" s="1"/>
  <c r="W69" i="103"/>
  <c r="V12" i="103"/>
  <c r="V26" i="84" s="1"/>
  <c r="V69" i="103"/>
  <c r="U12" i="103"/>
  <c r="U26" i="84" s="1"/>
  <c r="U69" i="103"/>
  <c r="T12" i="103"/>
  <c r="T26" i="84" s="1"/>
  <c r="T69" i="103"/>
  <c r="S12" i="103"/>
  <c r="S26" i="84" s="1"/>
  <c r="S69" i="103"/>
  <c r="R12" i="103"/>
  <c r="R69" i="103"/>
  <c r="Q12" i="103"/>
  <c r="Q26" i="84" s="1"/>
  <c r="Q69" i="103"/>
  <c r="P12" i="103"/>
  <c r="P26" i="84" s="1"/>
  <c r="P69" i="103"/>
  <c r="O12" i="103"/>
  <c r="O26" i="84" s="1"/>
  <c r="J12" i="103"/>
  <c r="J20" i="103" s="1"/>
  <c r="C73" i="102"/>
  <c r="J60" i="102"/>
  <c r="J57" i="102"/>
  <c r="J47" i="102"/>
  <c r="J46" i="102"/>
  <c r="J69" i="102" s="1"/>
  <c r="J45" i="102"/>
  <c r="J44" i="102"/>
  <c r="J38" i="102"/>
  <c r="AC12" i="102"/>
  <c r="AB12" i="102"/>
  <c r="AA12" i="102"/>
  <c r="AA14" i="84" s="1"/>
  <c r="Z12" i="102"/>
  <c r="Y12" i="102"/>
  <c r="Y69" i="102" s="1"/>
  <c r="X12" i="102"/>
  <c r="W12" i="102"/>
  <c r="W14" i="84" s="1"/>
  <c r="V12" i="102"/>
  <c r="U12" i="102"/>
  <c r="T12" i="102"/>
  <c r="S12" i="102"/>
  <c r="S14" i="84" s="1"/>
  <c r="R69" i="102"/>
  <c r="Q12" i="102"/>
  <c r="P12" i="102"/>
  <c r="O12" i="102"/>
  <c r="P69" i="102"/>
  <c r="P14" i="84"/>
  <c r="X69" i="102"/>
  <c r="X14" i="84"/>
  <c r="AB69" i="102"/>
  <c r="AB14" i="84"/>
  <c r="V69" i="102"/>
  <c r="V14" i="84"/>
  <c r="S69" i="102"/>
  <c r="W69" i="102"/>
  <c r="AA69" i="102"/>
  <c r="T69" i="102"/>
  <c r="T14" i="84"/>
  <c r="Y14" i="84"/>
  <c r="Z69" i="102"/>
  <c r="Z14" i="84"/>
  <c r="O69" i="103"/>
  <c r="O69" i="102"/>
  <c r="C76" i="100"/>
  <c r="C75" i="100"/>
  <c r="C77" i="100"/>
  <c r="J51" i="100"/>
  <c r="J50" i="100"/>
  <c r="J49" i="100"/>
  <c r="J48" i="100"/>
  <c r="J47" i="100"/>
  <c r="J46" i="100"/>
  <c r="J45" i="100"/>
  <c r="J44" i="100"/>
  <c r="J71" i="100" s="1"/>
  <c r="J38" i="100"/>
  <c r="AC12" i="100"/>
  <c r="AC36" i="84" s="1"/>
  <c r="AC71" i="100"/>
  <c r="AB12" i="100"/>
  <c r="AB36" i="84" s="1"/>
  <c r="AB71" i="100"/>
  <c r="AA12" i="100"/>
  <c r="AA36" i="84" s="1"/>
  <c r="AA71" i="100"/>
  <c r="Z12" i="100"/>
  <c r="Z36" i="84" s="1"/>
  <c r="Z71" i="100"/>
  <c r="Y12" i="100"/>
  <c r="Y36" i="84" s="1"/>
  <c r="Y71" i="100"/>
  <c r="X12" i="100"/>
  <c r="X36" i="84" s="1"/>
  <c r="X71" i="100"/>
  <c r="W12" i="100"/>
  <c r="W36" i="84" s="1"/>
  <c r="W71" i="100"/>
  <c r="V12" i="100"/>
  <c r="V36" i="84" s="1"/>
  <c r="V71" i="100"/>
  <c r="U12" i="100"/>
  <c r="U36" i="84" s="1"/>
  <c r="U71" i="100"/>
  <c r="T12" i="100"/>
  <c r="T36" i="84" s="1"/>
  <c r="T71" i="100"/>
  <c r="S12" i="100"/>
  <c r="S36" i="84" s="1"/>
  <c r="S71" i="100"/>
  <c r="R12" i="100"/>
  <c r="R36" i="84" s="1"/>
  <c r="R71" i="100"/>
  <c r="Q12" i="100"/>
  <c r="Q36" i="84" s="1"/>
  <c r="Q71" i="100"/>
  <c r="P12" i="100"/>
  <c r="P36" i="84" s="1"/>
  <c r="P71" i="100"/>
  <c r="O12" i="100"/>
  <c r="J12" i="100"/>
  <c r="J20" i="100" s="1"/>
  <c r="C76" i="99"/>
  <c r="C75" i="99"/>
  <c r="C77" i="99"/>
  <c r="J67" i="99"/>
  <c r="J50" i="99"/>
  <c r="J49" i="99"/>
  <c r="J48" i="99"/>
  <c r="J47" i="99"/>
  <c r="J46" i="99"/>
  <c r="J45" i="99"/>
  <c r="J44" i="99"/>
  <c r="J71" i="99" s="1"/>
  <c r="J38" i="99"/>
  <c r="AC12" i="99"/>
  <c r="AC34" i="84" s="1"/>
  <c r="AC71" i="99"/>
  <c r="AB12" i="99"/>
  <c r="AB34" i="84" s="1"/>
  <c r="AB71" i="99"/>
  <c r="AA12" i="99"/>
  <c r="AA34" i="84" s="1"/>
  <c r="AA71" i="99"/>
  <c r="Z12" i="99"/>
  <c r="Z34" i="84" s="1"/>
  <c r="Z71" i="99"/>
  <c r="Y12" i="99"/>
  <c r="Y34" i="84" s="1"/>
  <c r="Y71" i="99"/>
  <c r="X12" i="99"/>
  <c r="X34" i="84" s="1"/>
  <c r="X71" i="99"/>
  <c r="W12" i="99"/>
  <c r="W34" i="84" s="1"/>
  <c r="W71" i="99"/>
  <c r="V12" i="99"/>
  <c r="V34" i="84" s="1"/>
  <c r="V71" i="99"/>
  <c r="U12" i="99"/>
  <c r="U34" i="84" s="1"/>
  <c r="U71" i="99"/>
  <c r="T12" i="99"/>
  <c r="T34" i="84" s="1"/>
  <c r="T71" i="99"/>
  <c r="S12" i="99"/>
  <c r="S34" i="84" s="1"/>
  <c r="S71" i="99"/>
  <c r="R12" i="99"/>
  <c r="R34" i="84" s="1"/>
  <c r="R71" i="99"/>
  <c r="Q12" i="99"/>
  <c r="Q34" i="84" s="1"/>
  <c r="Q71" i="99"/>
  <c r="P12" i="99"/>
  <c r="P34" i="84" s="1"/>
  <c r="P71" i="99"/>
  <c r="O12" i="99"/>
  <c r="O34" i="84" s="1"/>
  <c r="J12" i="99"/>
  <c r="J20" i="99" s="1"/>
  <c r="C76" i="98"/>
  <c r="C75" i="98"/>
  <c r="C77" i="98"/>
  <c r="J67" i="98"/>
  <c r="J50" i="98"/>
  <c r="J49" i="98"/>
  <c r="J48" i="98"/>
  <c r="J47" i="98"/>
  <c r="J46" i="98"/>
  <c r="J45" i="98"/>
  <c r="J44" i="98"/>
  <c r="J71" i="98" s="1"/>
  <c r="J38" i="98"/>
  <c r="AC12" i="98"/>
  <c r="AC23" i="84" s="1"/>
  <c r="AC71" i="98"/>
  <c r="AB12" i="98"/>
  <c r="AB23" i="84" s="1"/>
  <c r="AB71" i="98"/>
  <c r="AA12" i="98"/>
  <c r="AA23" i="84" s="1"/>
  <c r="AA71" i="98"/>
  <c r="Z12" i="98"/>
  <c r="Z23" i="84" s="1"/>
  <c r="Z71" i="98"/>
  <c r="Y12" i="98"/>
  <c r="Y23" i="84" s="1"/>
  <c r="Y71" i="98"/>
  <c r="X12" i="98"/>
  <c r="X23" i="84" s="1"/>
  <c r="X71" i="98"/>
  <c r="W12" i="98"/>
  <c r="W23" i="84" s="1"/>
  <c r="W71" i="98"/>
  <c r="V12" i="98"/>
  <c r="V23" i="84" s="1"/>
  <c r="V71" i="98"/>
  <c r="U12" i="98"/>
  <c r="U23" i="84" s="1"/>
  <c r="U71" i="98"/>
  <c r="T12" i="98"/>
  <c r="T23" i="84" s="1"/>
  <c r="T71" i="98"/>
  <c r="S12" i="98"/>
  <c r="S71" i="98"/>
  <c r="R12" i="98"/>
  <c r="R23" i="84" s="1"/>
  <c r="R71" i="98"/>
  <c r="Q12" i="98"/>
  <c r="Q23" i="84" s="1"/>
  <c r="Q71" i="98"/>
  <c r="P12" i="98"/>
  <c r="P23" i="84" s="1"/>
  <c r="P71" i="98"/>
  <c r="O12" i="98"/>
  <c r="O23" i="84" s="1"/>
  <c r="J12" i="98"/>
  <c r="J20" i="98" s="1"/>
  <c r="C76" i="97"/>
  <c r="C75" i="97"/>
  <c r="C77" i="97"/>
  <c r="J67" i="97"/>
  <c r="J50" i="97"/>
  <c r="J49" i="97"/>
  <c r="J48" i="97"/>
  <c r="J47" i="97"/>
  <c r="J46" i="97"/>
  <c r="J45" i="97"/>
  <c r="J44" i="97"/>
  <c r="J71" i="97" s="1"/>
  <c r="J38" i="97"/>
  <c r="AC12" i="97"/>
  <c r="AC21" i="84" s="1"/>
  <c r="AC71" i="97"/>
  <c r="AB12" i="97"/>
  <c r="AB21" i="84" s="1"/>
  <c r="AB71" i="97"/>
  <c r="AA12" i="97"/>
  <c r="AA21" i="84" s="1"/>
  <c r="AA71" i="97"/>
  <c r="Z12" i="97"/>
  <c r="Z21" i="84" s="1"/>
  <c r="Z71" i="97"/>
  <c r="Y12" i="97"/>
  <c r="Y21" i="84" s="1"/>
  <c r="Y71" i="97"/>
  <c r="X12" i="97"/>
  <c r="X21" i="84" s="1"/>
  <c r="X71" i="97"/>
  <c r="W12" i="97"/>
  <c r="W21" i="84" s="1"/>
  <c r="W71" i="97"/>
  <c r="V12" i="97"/>
  <c r="V21" i="84" s="1"/>
  <c r="V71" i="97"/>
  <c r="U12" i="97"/>
  <c r="U21" i="84" s="1"/>
  <c r="U71" i="97"/>
  <c r="T12" i="97"/>
  <c r="T21" i="84" s="1"/>
  <c r="T71" i="97"/>
  <c r="S12" i="97"/>
  <c r="S71" i="97"/>
  <c r="R12" i="97"/>
  <c r="R21" i="84" s="1"/>
  <c r="R71" i="97"/>
  <c r="Q12" i="97"/>
  <c r="Q21" i="84" s="1"/>
  <c r="Q71" i="97"/>
  <c r="P12" i="97"/>
  <c r="P21" i="84" s="1"/>
  <c r="P71" i="97"/>
  <c r="O12" i="97"/>
  <c r="O21" i="84" s="1"/>
  <c r="J12" i="97"/>
  <c r="J20" i="97" s="1"/>
  <c r="C76" i="95"/>
  <c r="C75" i="95"/>
  <c r="C77" i="95"/>
  <c r="J51" i="95"/>
  <c r="J50" i="95"/>
  <c r="J49" i="95"/>
  <c r="J48" i="95"/>
  <c r="J47" i="95"/>
  <c r="J46" i="95"/>
  <c r="J45" i="95"/>
  <c r="J44" i="95"/>
  <c r="J71" i="95" s="1"/>
  <c r="J38" i="95"/>
  <c r="AC12" i="95"/>
  <c r="AC71" i="95"/>
  <c r="AB12" i="95"/>
  <c r="AB16" i="84" s="1"/>
  <c r="AB71" i="95"/>
  <c r="AA12" i="95"/>
  <c r="AA16" i="84" s="1"/>
  <c r="AA71" i="95"/>
  <c r="Z12" i="95"/>
  <c r="Z16" i="84" s="1"/>
  <c r="Z71" i="95"/>
  <c r="Y12" i="95"/>
  <c r="Y16" i="84" s="1"/>
  <c r="Y71" i="95"/>
  <c r="X12" i="95"/>
  <c r="X16" i="84" s="1"/>
  <c r="X71" i="95"/>
  <c r="W12" i="95"/>
  <c r="W16" i="84" s="1"/>
  <c r="W71" i="95"/>
  <c r="V12" i="95"/>
  <c r="V16" i="84" s="1"/>
  <c r="V71" i="95"/>
  <c r="U12" i="95"/>
  <c r="U16" i="84" s="1"/>
  <c r="U71" i="95"/>
  <c r="T12" i="95"/>
  <c r="T16" i="84" s="1"/>
  <c r="T71" i="95"/>
  <c r="S12" i="95"/>
  <c r="S16" i="84" s="1"/>
  <c r="S71" i="95"/>
  <c r="R12" i="95"/>
  <c r="R16" i="84" s="1"/>
  <c r="R71" i="95"/>
  <c r="Q12" i="95"/>
  <c r="Q16" i="84" s="1"/>
  <c r="Q71" i="95"/>
  <c r="P12" i="95"/>
  <c r="P16" i="84" s="1"/>
  <c r="P71" i="95"/>
  <c r="O12" i="95"/>
  <c r="O16" i="84" s="1"/>
  <c r="J12" i="95"/>
  <c r="J20" i="95" s="1"/>
  <c r="C76" i="93"/>
  <c r="C75" i="93"/>
  <c r="C77" i="93"/>
  <c r="AC71" i="93"/>
  <c r="AB71" i="93"/>
  <c r="AA71" i="93"/>
  <c r="Z71" i="93"/>
  <c r="Y71" i="93"/>
  <c r="X71" i="93"/>
  <c r="W71" i="93"/>
  <c r="V71" i="93"/>
  <c r="U71" i="93"/>
  <c r="T71" i="93"/>
  <c r="S71" i="93"/>
  <c r="R71" i="93"/>
  <c r="Q71" i="93"/>
  <c r="P71" i="93"/>
  <c r="O71" i="93"/>
  <c r="J67" i="93"/>
  <c r="J50" i="93"/>
  <c r="J49" i="93"/>
  <c r="J48" i="93"/>
  <c r="J47" i="93"/>
  <c r="J71" i="93" s="1"/>
  <c r="J46" i="93"/>
  <c r="J45" i="93"/>
  <c r="J44" i="93"/>
  <c r="J38" i="93"/>
  <c r="J12" i="93"/>
  <c r="J20" i="93" s="1"/>
  <c r="O71" i="100"/>
  <c r="O71" i="99"/>
  <c r="O71" i="98"/>
  <c r="O71" i="97"/>
  <c r="O71" i="95"/>
  <c r="J86" i="91"/>
  <c r="Z226" i="84"/>
  <c r="J226" i="84" s="1"/>
  <c r="J131" i="91"/>
  <c r="J115" i="90"/>
  <c r="J114" i="89"/>
  <c r="J113" i="88"/>
  <c r="J113" i="87"/>
  <c r="J113" i="86"/>
  <c r="J113" i="85"/>
  <c r="J113" i="82"/>
  <c r="J113" i="83"/>
  <c r="J113" i="81"/>
  <c r="AB194" i="84"/>
  <c r="AC194" i="84"/>
  <c r="AA194" i="84"/>
  <c r="Z189" i="84"/>
  <c r="J189" i="84" s="1"/>
  <c r="J107" i="91"/>
  <c r="J106" i="91"/>
  <c r="J92" i="90"/>
  <c r="J91" i="90"/>
  <c r="J91" i="89"/>
  <c r="J90" i="89"/>
  <c r="J90" i="88"/>
  <c r="J89" i="88"/>
  <c r="J90" i="87"/>
  <c r="J89" i="87"/>
  <c r="J90" i="86"/>
  <c r="J89" i="86"/>
  <c r="J90" i="85"/>
  <c r="J89" i="85"/>
  <c r="J90" i="82"/>
  <c r="J89" i="82"/>
  <c r="J90" i="83"/>
  <c r="J89" i="83"/>
  <c r="J88" i="81"/>
  <c r="Y203" i="84"/>
  <c r="J203" i="84" s="1"/>
  <c r="J115" i="91"/>
  <c r="J100" i="90"/>
  <c r="J99" i="89"/>
  <c r="J98" i="88"/>
  <c r="J98" i="87"/>
  <c r="J98" i="86"/>
  <c r="J98" i="85"/>
  <c r="J98" i="82"/>
  <c r="J98" i="83"/>
  <c r="X232" i="84"/>
  <c r="J232" i="84" s="1"/>
  <c r="J135" i="91"/>
  <c r="J118" i="90"/>
  <c r="J117" i="89"/>
  <c r="J116" i="88"/>
  <c r="J116" i="87"/>
  <c r="J116" i="86"/>
  <c r="J116" i="85"/>
  <c r="J116" i="82"/>
  <c r="J116" i="83"/>
  <c r="X225" i="84"/>
  <c r="J225" i="84" s="1"/>
  <c r="J130" i="91"/>
  <c r="J114" i="90"/>
  <c r="J113" i="89"/>
  <c r="J112" i="88"/>
  <c r="J112" i="87"/>
  <c r="J112" i="86"/>
  <c r="J112" i="85"/>
  <c r="J112" i="82"/>
  <c r="J112" i="83"/>
  <c r="X188" i="84"/>
  <c r="J188" i="84" s="1"/>
  <c r="J105" i="91"/>
  <c r="J90" i="90"/>
  <c r="J89" i="89"/>
  <c r="J88" i="88"/>
  <c r="J88" i="87"/>
  <c r="J88" i="86"/>
  <c r="J88" i="85"/>
  <c r="J88" i="82"/>
  <c r="J118" i="82" s="1"/>
  <c r="J88" i="83"/>
  <c r="W94" i="84"/>
  <c r="V94" i="84"/>
  <c r="J70" i="91"/>
  <c r="J70" i="90"/>
  <c r="J70" i="89"/>
  <c r="J70" i="88"/>
  <c r="J70" i="87"/>
  <c r="J70" i="86"/>
  <c r="J70" i="85"/>
  <c r="J70" i="82"/>
  <c r="J70" i="83"/>
  <c r="U183" i="84"/>
  <c r="J183" i="84" s="1"/>
  <c r="J104" i="91"/>
  <c r="J89" i="90"/>
  <c r="J88" i="89"/>
  <c r="J87" i="88"/>
  <c r="J87" i="87"/>
  <c r="J87" i="86"/>
  <c r="J87" i="85"/>
  <c r="J87" i="82"/>
  <c r="J86" i="82"/>
  <c r="J87" i="83"/>
  <c r="AC74" i="84"/>
  <c r="J74" i="84" s="1"/>
  <c r="AB73" i="84"/>
  <c r="J73" i="84" s="1"/>
  <c r="AA72" i="84"/>
  <c r="J72" i="84" s="1"/>
  <c r="Z71" i="84"/>
  <c r="J71" i="84" s="1"/>
  <c r="Y70" i="84"/>
  <c r="J70" i="84" s="1"/>
  <c r="X69" i="84"/>
  <c r="J69" i="84" s="1"/>
  <c r="W68" i="84"/>
  <c r="J68" i="84" s="1"/>
  <c r="V67" i="84"/>
  <c r="J67" i="84" s="1"/>
  <c r="U66" i="84"/>
  <c r="J66" i="84" s="1"/>
  <c r="J50" i="91"/>
  <c r="J49" i="91"/>
  <c r="J48" i="91"/>
  <c r="J47" i="91"/>
  <c r="J46" i="91"/>
  <c r="J45" i="91"/>
  <c r="J44" i="91"/>
  <c r="J43" i="91"/>
  <c r="J42" i="91"/>
  <c r="J50" i="90"/>
  <c r="J49" i="90"/>
  <c r="J48" i="90"/>
  <c r="J47" i="90"/>
  <c r="J46" i="90"/>
  <c r="J45" i="90"/>
  <c r="J44" i="90"/>
  <c r="J43" i="90"/>
  <c r="J42" i="90"/>
  <c r="J50" i="89"/>
  <c r="J49" i="89"/>
  <c r="J48" i="89"/>
  <c r="J47" i="89"/>
  <c r="J46" i="89"/>
  <c r="J45" i="89"/>
  <c r="J44" i="89"/>
  <c r="J43" i="89"/>
  <c r="J42" i="89"/>
  <c r="J50" i="88"/>
  <c r="J49" i="88"/>
  <c r="J48" i="88"/>
  <c r="J47" i="88"/>
  <c r="J46" i="88"/>
  <c r="J45" i="88"/>
  <c r="J44" i="88"/>
  <c r="J43" i="88"/>
  <c r="J42" i="88"/>
  <c r="J50" i="87"/>
  <c r="J49" i="87"/>
  <c r="J48" i="87"/>
  <c r="J47" i="87"/>
  <c r="J46" i="87"/>
  <c r="J45" i="87"/>
  <c r="J44" i="87"/>
  <c r="J43" i="87"/>
  <c r="J42" i="87"/>
  <c r="J50" i="86"/>
  <c r="J49" i="86"/>
  <c r="J48" i="86"/>
  <c r="J47" i="86"/>
  <c r="J46" i="86"/>
  <c r="J45" i="86"/>
  <c r="J44" i="86"/>
  <c r="J43" i="86"/>
  <c r="J42" i="86"/>
  <c r="J50" i="85"/>
  <c r="J49" i="85"/>
  <c r="J48" i="85"/>
  <c r="J47" i="85"/>
  <c r="J46" i="85"/>
  <c r="J45" i="85"/>
  <c r="J44" i="85"/>
  <c r="J43" i="85"/>
  <c r="J42" i="85"/>
  <c r="J50" i="82"/>
  <c r="J49" i="82"/>
  <c r="J48" i="82"/>
  <c r="J47" i="82"/>
  <c r="J46" i="82"/>
  <c r="J45" i="82"/>
  <c r="J44" i="82"/>
  <c r="J43" i="82"/>
  <c r="J42" i="82"/>
  <c r="J50" i="83"/>
  <c r="J49" i="83"/>
  <c r="J48" i="83"/>
  <c r="J47" i="83"/>
  <c r="J46" i="83"/>
  <c r="J45" i="83"/>
  <c r="J44" i="83"/>
  <c r="J43" i="83"/>
  <c r="J42" i="83"/>
  <c r="J44" i="81"/>
  <c r="J45" i="81"/>
  <c r="J46" i="81"/>
  <c r="J47" i="81"/>
  <c r="J48" i="81"/>
  <c r="J49" i="81"/>
  <c r="J50" i="81"/>
  <c r="J42" i="81"/>
  <c r="J43" i="81"/>
  <c r="AC60" i="84"/>
  <c r="J60" i="84" s="1"/>
  <c r="AC59" i="84"/>
  <c r="J59" i="84" s="1"/>
  <c r="AB58" i="84"/>
  <c r="J58" i="84" s="1"/>
  <c r="AB57" i="84"/>
  <c r="J57" i="84" s="1"/>
  <c r="AA56" i="84"/>
  <c r="J56" i="84" s="1"/>
  <c r="AA55" i="84"/>
  <c r="J55" i="84" s="1"/>
  <c r="Z54" i="84"/>
  <c r="J54" i="84" s="1"/>
  <c r="Z53" i="84"/>
  <c r="J53" i="84" s="1"/>
  <c r="Y52" i="84"/>
  <c r="J52" i="84" s="1"/>
  <c r="Y51" i="84"/>
  <c r="J51" i="84" s="1"/>
  <c r="X50" i="84"/>
  <c r="J50" i="84" s="1"/>
  <c r="X49" i="84"/>
  <c r="J49" i="84" s="1"/>
  <c r="W48" i="84"/>
  <c r="J48" i="84" s="1"/>
  <c r="W47" i="84"/>
  <c r="J47" i="84" s="1"/>
  <c r="V46" i="84"/>
  <c r="J46" i="84" s="1"/>
  <c r="V45" i="84"/>
  <c r="J45" i="84" s="1"/>
  <c r="U44" i="84"/>
  <c r="J44" i="84" s="1"/>
  <c r="U43" i="84"/>
  <c r="J43" i="84" s="1"/>
  <c r="J36" i="91"/>
  <c r="J35" i="91"/>
  <c r="J34" i="91"/>
  <c r="J33" i="91"/>
  <c r="J32" i="91"/>
  <c r="J31" i="91"/>
  <c r="J30" i="91"/>
  <c r="J29" i="91"/>
  <c r="J28" i="91"/>
  <c r="J27" i="91"/>
  <c r="J26" i="91"/>
  <c r="J25" i="91"/>
  <c r="J24" i="91"/>
  <c r="J23" i="91"/>
  <c r="J22" i="91"/>
  <c r="J21" i="91"/>
  <c r="J20" i="91"/>
  <c r="J19" i="91"/>
  <c r="J36" i="90"/>
  <c r="J35" i="90"/>
  <c r="J34" i="90"/>
  <c r="J33" i="90"/>
  <c r="J32" i="90"/>
  <c r="J31" i="90"/>
  <c r="J30" i="90"/>
  <c r="J29" i="90"/>
  <c r="J28" i="90"/>
  <c r="J27" i="90"/>
  <c r="J26" i="90"/>
  <c r="J25" i="90"/>
  <c r="J24" i="90"/>
  <c r="J23" i="90"/>
  <c r="J22" i="90"/>
  <c r="J21" i="90"/>
  <c r="J20" i="90"/>
  <c r="J19" i="90"/>
  <c r="J36" i="89"/>
  <c r="J35" i="89"/>
  <c r="J34" i="89"/>
  <c r="J33" i="89"/>
  <c r="J32" i="89"/>
  <c r="J31" i="89"/>
  <c r="J30" i="89"/>
  <c r="J29" i="89"/>
  <c r="J28" i="89"/>
  <c r="J27" i="89"/>
  <c r="J26" i="89"/>
  <c r="J25" i="89"/>
  <c r="J24" i="89"/>
  <c r="J23" i="89"/>
  <c r="J22" i="89"/>
  <c r="J21" i="89"/>
  <c r="J20" i="89"/>
  <c r="J19" i="89"/>
  <c r="J36" i="88"/>
  <c r="J35" i="88"/>
  <c r="J34" i="88"/>
  <c r="J33" i="88"/>
  <c r="J32" i="88"/>
  <c r="J31" i="88"/>
  <c r="J30" i="88"/>
  <c r="J29" i="88"/>
  <c r="J28" i="88"/>
  <c r="J27" i="88"/>
  <c r="J26" i="88"/>
  <c r="J25" i="88"/>
  <c r="J24" i="88"/>
  <c r="J23" i="88"/>
  <c r="J22" i="88"/>
  <c r="J21" i="88"/>
  <c r="J20" i="88"/>
  <c r="J19" i="88"/>
  <c r="J36" i="87"/>
  <c r="J35" i="87"/>
  <c r="J34" i="87"/>
  <c r="J33" i="87"/>
  <c r="J32" i="87"/>
  <c r="J31" i="87"/>
  <c r="J30" i="87"/>
  <c r="J29" i="87"/>
  <c r="J28" i="87"/>
  <c r="J27" i="87"/>
  <c r="J26" i="87"/>
  <c r="J25" i="87"/>
  <c r="J24" i="87"/>
  <c r="J23" i="87"/>
  <c r="J22" i="87"/>
  <c r="J21" i="87"/>
  <c r="J20" i="87"/>
  <c r="J19" i="87"/>
  <c r="J36" i="86"/>
  <c r="J35" i="86"/>
  <c r="J34" i="86"/>
  <c r="J33" i="86"/>
  <c r="J32" i="86"/>
  <c r="J31" i="86"/>
  <c r="J30" i="86"/>
  <c r="J29" i="86"/>
  <c r="J28" i="86"/>
  <c r="J27" i="86"/>
  <c r="J26" i="86"/>
  <c r="J25" i="86"/>
  <c r="J24" i="86"/>
  <c r="J23" i="86"/>
  <c r="J22" i="86"/>
  <c r="J21" i="86"/>
  <c r="J20" i="86"/>
  <c r="J19" i="86"/>
  <c r="J36" i="85"/>
  <c r="J35" i="85"/>
  <c r="J34" i="85"/>
  <c r="J33" i="85"/>
  <c r="J32" i="85"/>
  <c r="J31" i="85"/>
  <c r="J30" i="85"/>
  <c r="J29" i="85"/>
  <c r="J28" i="85"/>
  <c r="J27" i="85"/>
  <c r="J26" i="85"/>
  <c r="J25" i="85"/>
  <c r="J24" i="85"/>
  <c r="J23" i="85"/>
  <c r="J22" i="85"/>
  <c r="J21" i="85"/>
  <c r="J20" i="85"/>
  <c r="J19" i="85"/>
  <c r="J36" i="82"/>
  <c r="J35" i="82"/>
  <c r="J34" i="82"/>
  <c r="J33" i="82"/>
  <c r="J32" i="82"/>
  <c r="J31" i="82"/>
  <c r="J30" i="82"/>
  <c r="J29" i="82"/>
  <c r="J28" i="82"/>
  <c r="J27" i="82"/>
  <c r="J26" i="82"/>
  <c r="J25" i="82"/>
  <c r="J24" i="82"/>
  <c r="J23" i="82"/>
  <c r="J22" i="82"/>
  <c r="J21" i="82"/>
  <c r="J20" i="82"/>
  <c r="J19" i="82"/>
  <c r="J36" i="83"/>
  <c r="J35" i="83"/>
  <c r="J34" i="83"/>
  <c r="J33" i="83"/>
  <c r="J32" i="83"/>
  <c r="J31" i="83"/>
  <c r="J30" i="83"/>
  <c r="J29" i="83"/>
  <c r="J28" i="83"/>
  <c r="J27" i="83"/>
  <c r="J26" i="83"/>
  <c r="J25" i="83"/>
  <c r="J24" i="83"/>
  <c r="J23" i="83"/>
  <c r="J22" i="83"/>
  <c r="J21" i="83"/>
  <c r="J20" i="83"/>
  <c r="J19" i="83"/>
  <c r="J32" i="81"/>
  <c r="J31" i="81"/>
  <c r="J34" i="81"/>
  <c r="J33" i="81"/>
  <c r="J36" i="81"/>
  <c r="J35" i="81"/>
  <c r="J30" i="81"/>
  <c r="J29" i="81"/>
  <c r="J28" i="81"/>
  <c r="J27" i="81"/>
  <c r="J26" i="81"/>
  <c r="J25" i="81"/>
  <c r="J24" i="81"/>
  <c r="J23" i="81"/>
  <c r="J22" i="81"/>
  <c r="J21" i="81"/>
  <c r="T224" i="84"/>
  <c r="J224" i="84" s="1"/>
  <c r="U164" i="84"/>
  <c r="V164" i="84"/>
  <c r="W164" i="84"/>
  <c r="X164" i="84"/>
  <c r="Y164" i="84"/>
  <c r="Z164" i="84"/>
  <c r="AA164" i="84"/>
  <c r="AB164" i="84"/>
  <c r="AC164" i="84"/>
  <c r="U165" i="84"/>
  <c r="V165" i="84"/>
  <c r="W165" i="84"/>
  <c r="X165" i="84"/>
  <c r="Y165" i="84"/>
  <c r="Z165" i="84"/>
  <c r="AA165" i="84"/>
  <c r="AB165" i="84"/>
  <c r="AC165" i="84"/>
  <c r="U166" i="84"/>
  <c r="V166" i="84"/>
  <c r="W166" i="84"/>
  <c r="X166" i="84"/>
  <c r="Y166" i="84"/>
  <c r="Z166" i="84"/>
  <c r="AA166" i="84"/>
  <c r="AB166" i="84"/>
  <c r="AC166" i="84"/>
  <c r="U167" i="84"/>
  <c r="V167" i="84"/>
  <c r="W167" i="84"/>
  <c r="X167" i="84"/>
  <c r="Y167" i="84"/>
  <c r="Z167" i="84"/>
  <c r="AA167" i="84"/>
  <c r="AB167" i="84"/>
  <c r="AC167" i="84"/>
  <c r="U168" i="84"/>
  <c r="V168" i="84"/>
  <c r="W168" i="84"/>
  <c r="X168" i="84"/>
  <c r="Y168" i="84"/>
  <c r="Z168" i="84"/>
  <c r="AA168" i="84"/>
  <c r="AB168" i="84"/>
  <c r="AC168" i="84"/>
  <c r="T165" i="84"/>
  <c r="T166" i="84"/>
  <c r="T167" i="84"/>
  <c r="T168" i="84"/>
  <c r="T164" i="84"/>
  <c r="J103" i="91"/>
  <c r="J102" i="91"/>
  <c r="J101" i="91"/>
  <c r="J100" i="91"/>
  <c r="J99" i="91"/>
  <c r="J129" i="91"/>
  <c r="U181" i="84"/>
  <c r="V181" i="84"/>
  <c r="W181" i="84"/>
  <c r="X181" i="84"/>
  <c r="Y181" i="84"/>
  <c r="Z181" i="84"/>
  <c r="AA181" i="84"/>
  <c r="AB181" i="84"/>
  <c r="AC181" i="84"/>
  <c r="T181" i="84"/>
  <c r="J113" i="90"/>
  <c r="U179" i="84"/>
  <c r="V179" i="84"/>
  <c r="W179" i="84"/>
  <c r="X179" i="84"/>
  <c r="Y179" i="84"/>
  <c r="Z179" i="84"/>
  <c r="AA179" i="84"/>
  <c r="AB179" i="84"/>
  <c r="AC179" i="84"/>
  <c r="U180" i="84"/>
  <c r="V180" i="84"/>
  <c r="W180" i="84"/>
  <c r="X180" i="84"/>
  <c r="Y180" i="84"/>
  <c r="Z180" i="84"/>
  <c r="AA180" i="84"/>
  <c r="AB180" i="84"/>
  <c r="AC180" i="84"/>
  <c r="T180" i="84"/>
  <c r="T179" i="84"/>
  <c r="J112" i="89"/>
  <c r="U177" i="84"/>
  <c r="V177" i="84"/>
  <c r="W177" i="84"/>
  <c r="X177" i="84"/>
  <c r="Y177" i="84"/>
  <c r="Z177" i="84"/>
  <c r="AA177" i="84"/>
  <c r="AB177" i="84"/>
  <c r="AC177" i="84"/>
  <c r="T177" i="84"/>
  <c r="J111" i="88"/>
  <c r="U174" i="84"/>
  <c r="V174" i="84"/>
  <c r="W174" i="84"/>
  <c r="X174" i="84"/>
  <c r="Y174" i="84"/>
  <c r="Z174" i="84"/>
  <c r="AA174" i="84"/>
  <c r="AB174" i="84"/>
  <c r="AC174" i="84"/>
  <c r="T174" i="84"/>
  <c r="J111" i="87"/>
  <c r="U173" i="84"/>
  <c r="V173" i="84"/>
  <c r="W173" i="84"/>
  <c r="X173" i="84"/>
  <c r="Y173" i="84"/>
  <c r="Z173" i="84"/>
  <c r="AA173" i="84"/>
  <c r="AB173" i="84"/>
  <c r="AC173" i="84"/>
  <c r="T173" i="84"/>
  <c r="J111" i="86"/>
  <c r="U172" i="84"/>
  <c r="V172" i="84"/>
  <c r="W172" i="84"/>
  <c r="X172" i="84"/>
  <c r="Y172" i="84"/>
  <c r="Z172" i="84"/>
  <c r="AA172" i="84"/>
  <c r="AB172" i="84"/>
  <c r="AC172" i="84"/>
  <c r="T172" i="84"/>
  <c r="J111" i="85"/>
  <c r="U171" i="84"/>
  <c r="V171" i="84"/>
  <c r="W171" i="84"/>
  <c r="X171" i="84"/>
  <c r="Y171" i="84"/>
  <c r="Z171" i="84"/>
  <c r="AA171" i="84"/>
  <c r="AB171" i="84"/>
  <c r="AC171" i="84"/>
  <c r="T171" i="84"/>
  <c r="J111" i="82"/>
  <c r="U170" i="84"/>
  <c r="V170" i="84"/>
  <c r="W170" i="84"/>
  <c r="X170" i="84"/>
  <c r="Y170" i="84"/>
  <c r="Z170" i="84"/>
  <c r="AA170" i="84"/>
  <c r="AB170" i="84"/>
  <c r="AC170" i="84"/>
  <c r="T170" i="84"/>
  <c r="J86" i="83"/>
  <c r="J111" i="83"/>
  <c r="U169" i="84"/>
  <c r="V169" i="84"/>
  <c r="W169" i="84"/>
  <c r="X169" i="84"/>
  <c r="Y169" i="84"/>
  <c r="Z169" i="84"/>
  <c r="AA169" i="84"/>
  <c r="AB169" i="84"/>
  <c r="AC169" i="84"/>
  <c r="T169" i="84"/>
  <c r="T163" i="84"/>
  <c r="J163" i="84" s="1"/>
  <c r="J98" i="91"/>
  <c r="J87" i="90"/>
  <c r="J85" i="89"/>
  <c r="J85" i="88"/>
  <c r="J85" i="87"/>
  <c r="J118" i="87" s="1"/>
  <c r="J85" i="86"/>
  <c r="J85" i="85"/>
  <c r="J85" i="82"/>
  <c r="J85" i="83"/>
  <c r="Y40" i="84"/>
  <c r="J40" i="84" s="1"/>
  <c r="T39" i="84"/>
  <c r="J39" i="84" s="1"/>
  <c r="J16" i="91"/>
  <c r="J15" i="91"/>
  <c r="J16" i="90"/>
  <c r="J15" i="90"/>
  <c r="J16" i="89"/>
  <c r="J15" i="89"/>
  <c r="J16" i="88"/>
  <c r="J15" i="88"/>
  <c r="J16" i="87"/>
  <c r="J15" i="87"/>
  <c r="J16" i="86"/>
  <c r="J15" i="86"/>
  <c r="J16" i="85"/>
  <c r="J15" i="85"/>
  <c r="J16" i="82"/>
  <c r="J15" i="82"/>
  <c r="J16" i="83"/>
  <c r="J15" i="83"/>
  <c r="J16" i="81"/>
  <c r="S161" i="84"/>
  <c r="J161" i="84" s="1"/>
  <c r="J97" i="91"/>
  <c r="J86" i="90"/>
  <c r="J84" i="89"/>
  <c r="J84" i="88"/>
  <c r="J84" i="87"/>
  <c r="J84" i="86"/>
  <c r="J84" i="85"/>
  <c r="J84" i="82"/>
  <c r="J84" i="83"/>
  <c r="R88" i="84"/>
  <c r="J88" i="84" s="1"/>
  <c r="R87" i="84"/>
  <c r="J87" i="84" s="1"/>
  <c r="J64" i="91"/>
  <c r="J63" i="91"/>
  <c r="J74" i="91" s="1"/>
  <c r="J64" i="90"/>
  <c r="J63" i="90"/>
  <c r="J64" i="89"/>
  <c r="J63" i="89"/>
  <c r="J64" i="88"/>
  <c r="J63" i="88"/>
  <c r="J64" i="87"/>
  <c r="J63" i="87"/>
  <c r="J74" i="87" s="1"/>
  <c r="J64" i="86"/>
  <c r="J63" i="86"/>
  <c r="J64" i="85"/>
  <c r="J63" i="85"/>
  <c r="J64" i="82"/>
  <c r="J63" i="82"/>
  <c r="J64" i="83"/>
  <c r="J63" i="83"/>
  <c r="J64" i="81"/>
  <c r="J63" i="81"/>
  <c r="Q231" i="84"/>
  <c r="J231" i="84" s="1"/>
  <c r="Q223" i="84"/>
  <c r="J223" i="84" s="1"/>
  <c r="T222" i="84"/>
  <c r="J222" i="84" s="1"/>
  <c r="R221" i="84"/>
  <c r="S221" i="84"/>
  <c r="Q221" i="84"/>
  <c r="J110" i="81"/>
  <c r="Q208" i="84"/>
  <c r="J208" i="84" s="1"/>
  <c r="J119" i="91"/>
  <c r="J104" i="90"/>
  <c r="J103" i="89"/>
  <c r="J102" i="88"/>
  <c r="J102" i="87"/>
  <c r="J102" i="86"/>
  <c r="J102" i="85"/>
  <c r="J102" i="82"/>
  <c r="J108" i="83"/>
  <c r="J102" i="83"/>
  <c r="Q154" i="84"/>
  <c r="J154" i="84" s="1"/>
  <c r="J96" i="91"/>
  <c r="J85" i="90"/>
  <c r="J83" i="89"/>
  <c r="J83" i="88"/>
  <c r="J83" i="87"/>
  <c r="J83" i="86"/>
  <c r="J83" i="85"/>
  <c r="J83" i="82"/>
  <c r="J83" i="83"/>
  <c r="Q86" i="84"/>
  <c r="J86" i="84" s="1"/>
  <c r="J62" i="91"/>
  <c r="J62" i="90"/>
  <c r="J62" i="89"/>
  <c r="J74" i="89" s="1"/>
  <c r="J62" i="88"/>
  <c r="J62" i="87"/>
  <c r="J62" i="86"/>
  <c r="J62" i="85"/>
  <c r="J74" i="85" s="1"/>
  <c r="J62" i="82"/>
  <c r="J62" i="83"/>
  <c r="Q152" i="84"/>
  <c r="R152" i="84"/>
  <c r="S152" i="84"/>
  <c r="Q153" i="84"/>
  <c r="R153" i="84"/>
  <c r="S153" i="84"/>
  <c r="P153" i="84"/>
  <c r="P152" i="84"/>
  <c r="J84" i="90"/>
  <c r="J83" i="90"/>
  <c r="J120" i="90" s="1"/>
  <c r="Q151" i="84"/>
  <c r="R151" i="84"/>
  <c r="S151" i="84"/>
  <c r="P151" i="84"/>
  <c r="J82" i="89"/>
  <c r="Q148" i="84"/>
  <c r="R148" i="84"/>
  <c r="S148" i="84"/>
  <c r="P148" i="84"/>
  <c r="J82" i="88"/>
  <c r="Q144" i="84"/>
  <c r="R144" i="84"/>
  <c r="S144" i="84"/>
  <c r="P144" i="84"/>
  <c r="J82" i="87"/>
  <c r="Q143" i="84"/>
  <c r="R143" i="84"/>
  <c r="S143" i="84"/>
  <c r="P143" i="84"/>
  <c r="J82" i="86"/>
  <c r="J118" i="86" s="1"/>
  <c r="Q142" i="84"/>
  <c r="R142" i="84"/>
  <c r="S142" i="84"/>
  <c r="P142" i="84"/>
  <c r="J82" i="85"/>
  <c r="Q141" i="84"/>
  <c r="R141" i="84"/>
  <c r="S141" i="84"/>
  <c r="P141" i="84"/>
  <c r="J82" i="82"/>
  <c r="Q140" i="84"/>
  <c r="R140" i="84"/>
  <c r="S140" i="84"/>
  <c r="P140" i="84"/>
  <c r="Q136" i="84"/>
  <c r="R136" i="84"/>
  <c r="S136" i="84"/>
  <c r="Q137" i="84"/>
  <c r="R137" i="84"/>
  <c r="S137" i="84"/>
  <c r="P136" i="84"/>
  <c r="P137" i="84"/>
  <c r="P135" i="84"/>
  <c r="J135" i="84" s="1"/>
  <c r="P214" i="84"/>
  <c r="J214" i="84" s="1"/>
  <c r="J125" i="91"/>
  <c r="J110" i="90"/>
  <c r="J109" i="89"/>
  <c r="J108" i="88"/>
  <c r="J108" i="87"/>
  <c r="J108" i="86"/>
  <c r="J108" i="85"/>
  <c r="J108" i="82"/>
  <c r="P65" i="84"/>
  <c r="J65" i="84" s="1"/>
  <c r="J41" i="91"/>
  <c r="J41" i="90"/>
  <c r="J41" i="89"/>
  <c r="J41" i="88"/>
  <c r="J41" i="87"/>
  <c r="J41" i="86"/>
  <c r="J41" i="85"/>
  <c r="J41" i="82"/>
  <c r="J41" i="83"/>
  <c r="P207" i="84"/>
  <c r="J207" i="84" s="1"/>
  <c r="J118" i="91"/>
  <c r="J103" i="90"/>
  <c r="J102" i="89"/>
  <c r="J101" i="88"/>
  <c r="J101" i="87"/>
  <c r="J101" i="86"/>
  <c r="J101" i="85"/>
  <c r="J101" i="82"/>
  <c r="J101" i="83"/>
  <c r="Q132" i="84"/>
  <c r="R132" i="84"/>
  <c r="S132" i="84"/>
  <c r="Q133" i="84"/>
  <c r="R133" i="84"/>
  <c r="S133" i="84"/>
  <c r="Q134" i="84"/>
  <c r="R134" i="84"/>
  <c r="S134" i="84"/>
  <c r="P133" i="84"/>
  <c r="P134" i="84"/>
  <c r="P132" i="84"/>
  <c r="J92" i="91"/>
  <c r="J91" i="91"/>
  <c r="J90" i="91"/>
  <c r="O131" i="84"/>
  <c r="J131" i="84" s="1"/>
  <c r="O130" i="84"/>
  <c r="J130" i="84" s="1"/>
  <c r="J82" i="90"/>
  <c r="J81" i="90"/>
  <c r="O129" i="84"/>
  <c r="J129" i="84" s="1"/>
  <c r="J81" i="89"/>
  <c r="O126" i="84"/>
  <c r="J126" i="84" s="1"/>
  <c r="J81" i="88"/>
  <c r="O120" i="84"/>
  <c r="J120" i="84" s="1"/>
  <c r="O121" i="84"/>
  <c r="J121" i="84" s="1"/>
  <c r="J81" i="87"/>
  <c r="J81" i="86"/>
  <c r="O119" i="84"/>
  <c r="J119" i="84" s="1"/>
  <c r="J81" i="85"/>
  <c r="O118" i="84"/>
  <c r="J118" i="84" s="1"/>
  <c r="J81" i="82"/>
  <c r="O117" i="84"/>
  <c r="J117" i="84" s="1"/>
  <c r="P230" i="84"/>
  <c r="J230" i="84" s="1"/>
  <c r="O229" i="84"/>
  <c r="J229" i="84" s="1"/>
  <c r="J117" i="81"/>
  <c r="O64" i="84"/>
  <c r="J64" i="84" s="1"/>
  <c r="J40" i="91"/>
  <c r="J40" i="90"/>
  <c r="J40" i="89"/>
  <c r="J40" i="88"/>
  <c r="J40" i="87"/>
  <c r="J40" i="86"/>
  <c r="J40" i="85"/>
  <c r="J40" i="82"/>
  <c r="J40" i="83"/>
  <c r="O112" i="84"/>
  <c r="J112" i="84" s="1"/>
  <c r="O113" i="84"/>
  <c r="J113" i="84" s="1"/>
  <c r="O111" i="84"/>
  <c r="J111" i="84" s="1"/>
  <c r="O63" i="84"/>
  <c r="J63" i="84" s="1"/>
  <c r="J39" i="91"/>
  <c r="J39" i="90"/>
  <c r="J39" i="89"/>
  <c r="J39" i="88"/>
  <c r="J39" i="87"/>
  <c r="J39" i="86"/>
  <c r="J39" i="85"/>
  <c r="J39" i="82"/>
  <c r="J39" i="83"/>
  <c r="J109" i="84"/>
  <c r="J85" i="91"/>
  <c r="J80" i="90"/>
  <c r="J80" i="89"/>
  <c r="J80" i="88"/>
  <c r="J80" i="87"/>
  <c r="J80" i="86"/>
  <c r="J80" i="85"/>
  <c r="J80" i="82"/>
  <c r="J80" i="83"/>
  <c r="O108" i="84"/>
  <c r="J108" i="84" s="1"/>
  <c r="O105" i="84"/>
  <c r="J105" i="84" s="1"/>
  <c r="O106" i="84"/>
  <c r="J106" i="84" s="1"/>
  <c r="O104" i="84"/>
  <c r="J104" i="84" s="1"/>
  <c r="J82" i="91"/>
  <c r="J82" i="81"/>
  <c r="J87" i="81"/>
  <c r="J86" i="81"/>
  <c r="J81" i="91"/>
  <c r="J81" i="81"/>
  <c r="J80" i="91"/>
  <c r="J80" i="81"/>
  <c r="J112" i="81"/>
  <c r="J111" i="81"/>
  <c r="J83" i="81"/>
  <c r="J120" i="81" s="1"/>
  <c r="J109" i="81"/>
  <c r="J85" i="81"/>
  <c r="J84" i="81"/>
  <c r="J100" i="81"/>
  <c r="J95" i="91"/>
  <c r="J15" i="81"/>
  <c r="J96" i="81"/>
  <c r="J94" i="91"/>
  <c r="J106" i="81"/>
  <c r="J93" i="91"/>
  <c r="J41" i="81"/>
  <c r="J40" i="81"/>
  <c r="J128" i="91"/>
  <c r="J88" i="90"/>
  <c r="J89" i="91"/>
  <c r="J99" i="81"/>
  <c r="J62" i="81"/>
  <c r="J118" i="81"/>
  <c r="J88" i="91"/>
  <c r="J87" i="89"/>
  <c r="J86" i="88"/>
  <c r="J86" i="86"/>
  <c r="J86" i="85"/>
  <c r="J87" i="91"/>
  <c r="J86" i="89"/>
  <c r="J86" i="87"/>
  <c r="J70" i="81"/>
  <c r="J134" i="91"/>
  <c r="J84" i="91"/>
  <c r="AC12" i="91"/>
  <c r="AB12" i="91"/>
  <c r="AB137" i="91" s="1"/>
  <c r="AA12" i="91"/>
  <c r="AA137" i="91" s="1"/>
  <c r="Z12" i="91"/>
  <c r="Y12" i="91"/>
  <c r="X12" i="91"/>
  <c r="W12" i="91"/>
  <c r="W137" i="91" s="1"/>
  <c r="V12" i="91"/>
  <c r="U12" i="91"/>
  <c r="T12" i="91"/>
  <c r="T137" i="91" s="1"/>
  <c r="S12" i="91"/>
  <c r="J12" i="91" s="1"/>
  <c r="J52" i="91" s="1"/>
  <c r="R12" i="91"/>
  <c r="Q12" i="91"/>
  <c r="P12" i="91"/>
  <c r="C124" i="90"/>
  <c r="C126" i="90"/>
  <c r="J74" i="90"/>
  <c r="AC12" i="90"/>
  <c r="AC120" i="90" s="1"/>
  <c r="AB12" i="90"/>
  <c r="AA12" i="90"/>
  <c r="Z12" i="90"/>
  <c r="Y12" i="90"/>
  <c r="X12" i="90"/>
  <c r="W12" i="90"/>
  <c r="V12" i="90"/>
  <c r="U12" i="90"/>
  <c r="U120" i="90" s="1"/>
  <c r="T12" i="90"/>
  <c r="S12" i="90"/>
  <c r="R12" i="90"/>
  <c r="Q12" i="90"/>
  <c r="P12" i="90"/>
  <c r="O12" i="90"/>
  <c r="C123" i="89"/>
  <c r="C125" i="89" s="1"/>
  <c r="AC12" i="89"/>
  <c r="AB12" i="89"/>
  <c r="AA12" i="89"/>
  <c r="Z12" i="89"/>
  <c r="Y12" i="89"/>
  <c r="X12" i="89"/>
  <c r="X119" i="89" s="1"/>
  <c r="W12" i="89"/>
  <c r="V12" i="89"/>
  <c r="U12" i="89"/>
  <c r="T12" i="89"/>
  <c r="S12" i="89"/>
  <c r="R12" i="89"/>
  <c r="Q12" i="89"/>
  <c r="P12" i="89"/>
  <c r="O12" i="89"/>
  <c r="C122" i="88"/>
  <c r="C123" i="88"/>
  <c r="J74" i="88"/>
  <c r="AC12" i="88"/>
  <c r="AB12" i="88"/>
  <c r="AA12" i="88"/>
  <c r="Z12" i="88"/>
  <c r="Y12" i="88"/>
  <c r="X12" i="88"/>
  <c r="W12" i="88"/>
  <c r="V12" i="88"/>
  <c r="V118" i="88" s="1"/>
  <c r="U12" i="88"/>
  <c r="T12" i="88"/>
  <c r="S12" i="88"/>
  <c r="R12" i="88"/>
  <c r="Q12" i="88"/>
  <c r="P12" i="88"/>
  <c r="P28" i="84"/>
  <c r="O12" i="88"/>
  <c r="O118" i="88" s="1"/>
  <c r="U137" i="91"/>
  <c r="U35" i="84"/>
  <c r="AC137" i="91"/>
  <c r="AC35" i="84"/>
  <c r="R137" i="91"/>
  <c r="R35" i="84"/>
  <c r="AA35" i="84"/>
  <c r="T35" i="84"/>
  <c r="AB35" i="84"/>
  <c r="Q137" i="91"/>
  <c r="Q35" i="84"/>
  <c r="Y137" i="91"/>
  <c r="Y35" i="84"/>
  <c r="V137" i="91"/>
  <c r="V35" i="84"/>
  <c r="Z137" i="91"/>
  <c r="Z35" i="84"/>
  <c r="P120" i="90"/>
  <c r="P33" i="84"/>
  <c r="T120" i="90"/>
  <c r="T33" i="84"/>
  <c r="X120" i="90"/>
  <c r="X33" i="84"/>
  <c r="AB120" i="90"/>
  <c r="AB33" i="84"/>
  <c r="R120" i="90"/>
  <c r="R33" i="84"/>
  <c r="V120" i="90"/>
  <c r="V33" i="84"/>
  <c r="Z120" i="90"/>
  <c r="Z33" i="84"/>
  <c r="O120" i="90"/>
  <c r="O33" i="84"/>
  <c r="S120" i="90"/>
  <c r="S33" i="84"/>
  <c r="W120" i="90"/>
  <c r="W33" i="84"/>
  <c r="AA120" i="90"/>
  <c r="AA33" i="84"/>
  <c r="AC33" i="84"/>
  <c r="O28" i="84"/>
  <c r="S118" i="88"/>
  <c r="S28" i="84"/>
  <c r="W118" i="88"/>
  <c r="W28" i="84"/>
  <c r="AA118" i="88"/>
  <c r="AA28" i="84"/>
  <c r="T118" i="88"/>
  <c r="T28" i="84"/>
  <c r="X118" i="88"/>
  <c r="X28" i="84"/>
  <c r="AB118" i="88"/>
  <c r="AB28" i="84"/>
  <c r="Q118" i="88"/>
  <c r="Q28" i="84"/>
  <c r="U118" i="88"/>
  <c r="U28" i="84"/>
  <c r="Y118" i="88"/>
  <c r="Y28" i="84"/>
  <c r="AC118" i="88"/>
  <c r="AC28" i="84"/>
  <c r="Q119" i="89"/>
  <c r="Q32" i="84"/>
  <c r="Y119" i="89"/>
  <c r="Y32" i="84"/>
  <c r="O119" i="89"/>
  <c r="O32" i="84"/>
  <c r="S119" i="89"/>
  <c r="S32" i="84"/>
  <c r="W119" i="89"/>
  <c r="W32" i="84"/>
  <c r="X32" i="84"/>
  <c r="U119" i="89"/>
  <c r="U32" i="84"/>
  <c r="AC119" i="89"/>
  <c r="AC32" i="84"/>
  <c r="R119" i="89"/>
  <c r="R32" i="84"/>
  <c r="V119" i="89"/>
  <c r="V32" i="84"/>
  <c r="Z119" i="89"/>
  <c r="Z32" i="84"/>
  <c r="AA119" i="89"/>
  <c r="AA32" i="84"/>
  <c r="C124" i="88"/>
  <c r="J12" i="88"/>
  <c r="J52" i="88" s="1"/>
  <c r="C125" i="90"/>
  <c r="C124" i="89"/>
  <c r="P118" i="88"/>
  <c r="C122" i="87"/>
  <c r="C123" i="87"/>
  <c r="AC12" i="87"/>
  <c r="AB12" i="87"/>
  <c r="AA12" i="87"/>
  <c r="AA118" i="87" s="1"/>
  <c r="Z12" i="87"/>
  <c r="Y12" i="87"/>
  <c r="Y118" i="87" s="1"/>
  <c r="X12" i="87"/>
  <c r="W12" i="87"/>
  <c r="V12" i="87"/>
  <c r="V24" i="84" s="1"/>
  <c r="U12" i="87"/>
  <c r="T12" i="87"/>
  <c r="S12" i="87"/>
  <c r="S118" i="87" s="1"/>
  <c r="R12" i="87"/>
  <c r="Q12" i="87"/>
  <c r="Q118" i="87" s="1"/>
  <c r="P12" i="87"/>
  <c r="P24" i="84"/>
  <c r="O12" i="87"/>
  <c r="T118" i="87"/>
  <c r="T24" i="84"/>
  <c r="X118" i="87"/>
  <c r="X24" i="84"/>
  <c r="AB118" i="87"/>
  <c r="AB24" i="84"/>
  <c r="U118" i="87"/>
  <c r="U24" i="84"/>
  <c r="AC118" i="87"/>
  <c r="AC24" i="84"/>
  <c r="O118" i="87"/>
  <c r="S24" i="84"/>
  <c r="W118" i="87"/>
  <c r="W24" i="84"/>
  <c r="AA24" i="84"/>
  <c r="C124" i="87"/>
  <c r="P118" i="87"/>
  <c r="J116" i="81"/>
  <c r="J82" i="83"/>
  <c r="J81" i="83"/>
  <c r="J118" i="83" s="1"/>
  <c r="AC12" i="86"/>
  <c r="AC22" i="84" s="1"/>
  <c r="AB12" i="86"/>
  <c r="AA12" i="86"/>
  <c r="AA22" i="84" s="1"/>
  <c r="Z12" i="86"/>
  <c r="Z118" i="86" s="1"/>
  <c r="Y12" i="86"/>
  <c r="X12" i="86"/>
  <c r="W12" i="86"/>
  <c r="V12" i="86"/>
  <c r="V22" i="84" s="1"/>
  <c r="U12" i="86"/>
  <c r="U22" i="84" s="1"/>
  <c r="T12" i="86"/>
  <c r="S12" i="86"/>
  <c r="S22" i="84" s="1"/>
  <c r="R12" i="86"/>
  <c r="J12" i="86" s="1"/>
  <c r="J52" i="86" s="1"/>
  <c r="Q12" i="86"/>
  <c r="P12" i="86"/>
  <c r="O12" i="86"/>
  <c r="AC12" i="85"/>
  <c r="AC18" i="84" s="1"/>
  <c r="AB12" i="85"/>
  <c r="AA12" i="85"/>
  <c r="Z12" i="85"/>
  <c r="Y12" i="85"/>
  <c r="Y118" i="85" s="1"/>
  <c r="X12" i="85"/>
  <c r="X18" i="84" s="1"/>
  <c r="W12" i="85"/>
  <c r="V12" i="85"/>
  <c r="V18" i="84" s="1"/>
  <c r="U12" i="85"/>
  <c r="U18" i="84" s="1"/>
  <c r="T12" i="85"/>
  <c r="S12" i="85"/>
  <c r="R12" i="85"/>
  <c r="R18" i="84" s="1"/>
  <c r="Q12" i="85"/>
  <c r="Q118" i="85" s="1"/>
  <c r="P12" i="85"/>
  <c r="P18" i="84" s="1"/>
  <c r="O12" i="85"/>
  <c r="AC12" i="82"/>
  <c r="AB12" i="82"/>
  <c r="AB17" i="84" s="1"/>
  <c r="AA12" i="82"/>
  <c r="AA17" i="84" s="1"/>
  <c r="Z12" i="82"/>
  <c r="Y12" i="82"/>
  <c r="Y17" i="84" s="1"/>
  <c r="X12" i="82"/>
  <c r="X118" i="82" s="1"/>
  <c r="W12" i="82"/>
  <c r="V12" i="82"/>
  <c r="U12" i="82"/>
  <c r="T12" i="82"/>
  <c r="T17" i="84" s="1"/>
  <c r="S12" i="82"/>
  <c r="S17" i="84" s="1"/>
  <c r="R12" i="82"/>
  <c r="Q12" i="82"/>
  <c r="Q118" i="82" s="1"/>
  <c r="Q17" i="84"/>
  <c r="P12" i="82"/>
  <c r="O12" i="82"/>
  <c r="O118" i="86"/>
  <c r="O22" i="84"/>
  <c r="S118" i="86"/>
  <c r="W118" i="86"/>
  <c r="W22" i="84"/>
  <c r="AA118" i="86"/>
  <c r="P118" i="86"/>
  <c r="P22" i="84"/>
  <c r="T118" i="86"/>
  <c r="T22" i="84"/>
  <c r="X118" i="86"/>
  <c r="X22" i="84"/>
  <c r="AB118" i="86"/>
  <c r="AB22" i="84"/>
  <c r="Q118" i="86"/>
  <c r="Q22" i="84"/>
  <c r="U118" i="86"/>
  <c r="Y118" i="86"/>
  <c r="Y22" i="84"/>
  <c r="AC118" i="86"/>
  <c r="R22" i="84"/>
  <c r="V118" i="85"/>
  <c r="AB118" i="85"/>
  <c r="AB18" i="84"/>
  <c r="R118" i="85"/>
  <c r="Z118" i="85"/>
  <c r="Z18" i="84"/>
  <c r="O118" i="85"/>
  <c r="O18" i="84"/>
  <c r="S118" i="85"/>
  <c r="S18" i="84"/>
  <c r="W118" i="85"/>
  <c r="W18" i="84"/>
  <c r="AA118" i="85"/>
  <c r="AA18" i="84"/>
  <c r="P118" i="85"/>
  <c r="T118" i="85"/>
  <c r="T18" i="84"/>
  <c r="X118" i="85"/>
  <c r="U118" i="85"/>
  <c r="P118" i="82"/>
  <c r="P17" i="84"/>
  <c r="X17" i="84"/>
  <c r="U118" i="82"/>
  <c r="U17" i="84"/>
  <c r="Y118" i="82"/>
  <c r="AC118" i="82"/>
  <c r="AC17" i="84"/>
  <c r="R118" i="82"/>
  <c r="R17" i="84"/>
  <c r="V118" i="82"/>
  <c r="V17" i="84"/>
  <c r="Z118" i="82"/>
  <c r="Z17" i="84"/>
  <c r="O118" i="82"/>
  <c r="O17" i="84"/>
  <c r="S118" i="82"/>
  <c r="W118" i="82"/>
  <c r="W17" i="84"/>
  <c r="AA118" i="82"/>
  <c r="J12" i="82"/>
  <c r="J52" i="82" s="1"/>
  <c r="J118" i="85"/>
  <c r="J74" i="86"/>
  <c r="J74" i="82"/>
  <c r="C122" i="83"/>
  <c r="C124" i="83" s="1"/>
  <c r="AC12" i="83"/>
  <c r="AB12" i="83"/>
  <c r="AB15" i="84" s="1"/>
  <c r="AA12" i="83"/>
  <c r="AA15" i="84" s="1"/>
  <c r="Z12" i="83"/>
  <c r="Z118" i="83" s="1"/>
  <c r="Y12" i="83"/>
  <c r="X12" i="83"/>
  <c r="X15" i="84" s="1"/>
  <c r="W12" i="83"/>
  <c r="W118" i="83" s="1"/>
  <c r="V12" i="83"/>
  <c r="V118" i="83" s="1"/>
  <c r="U12" i="83"/>
  <c r="T12" i="83"/>
  <c r="T15" i="84" s="1"/>
  <c r="S12" i="83"/>
  <c r="S15" i="84" s="1"/>
  <c r="R12" i="83"/>
  <c r="R15" i="84" s="1"/>
  <c r="Q12" i="83"/>
  <c r="P12" i="83"/>
  <c r="P118" i="83" s="1"/>
  <c r="O12" i="83"/>
  <c r="O15" i="84" s="1"/>
  <c r="O118" i="83"/>
  <c r="W15" i="84"/>
  <c r="Q118" i="83"/>
  <c r="Q15" i="84"/>
  <c r="U118" i="83"/>
  <c r="U15" i="84"/>
  <c r="Y118" i="83"/>
  <c r="Y15" i="84"/>
  <c r="AC118" i="83"/>
  <c r="AC15" i="84"/>
  <c r="S118" i="83"/>
  <c r="AA118" i="83"/>
  <c r="AB118" i="83"/>
  <c r="R118" i="83"/>
  <c r="V15" i="84"/>
  <c r="Z15" i="84"/>
  <c r="J74" i="83"/>
  <c r="J20" i="81"/>
  <c r="J19" i="81"/>
  <c r="C122" i="86"/>
  <c r="C124" i="86"/>
  <c r="C123" i="86"/>
  <c r="J39" i="81"/>
  <c r="AC12" i="81"/>
  <c r="AC120" i="81" s="1"/>
  <c r="U12" i="81"/>
  <c r="V12" i="81"/>
  <c r="V12" i="84" s="1"/>
  <c r="W12" i="81"/>
  <c r="X12" i="81"/>
  <c r="X120" i="81" s="1"/>
  <c r="Y12" i="81"/>
  <c r="Z12" i="81"/>
  <c r="Z120" i="81" s="1"/>
  <c r="AA12" i="81"/>
  <c r="AB12" i="81"/>
  <c r="AB120" i="81" s="1"/>
  <c r="T12" i="81"/>
  <c r="Q12" i="81"/>
  <c r="Q12" i="84" s="1"/>
  <c r="R12" i="81"/>
  <c r="S12" i="81"/>
  <c r="S12" i="84" s="1"/>
  <c r="P12" i="81"/>
  <c r="O12" i="81"/>
  <c r="O12" i="84" s="1"/>
  <c r="C122" i="85"/>
  <c r="R120" i="81"/>
  <c r="R12" i="84"/>
  <c r="U120" i="81"/>
  <c r="U12" i="84"/>
  <c r="AA120" i="81"/>
  <c r="AA12" i="84"/>
  <c r="W120" i="81"/>
  <c r="W12" i="84"/>
  <c r="O120" i="81"/>
  <c r="Q120" i="81"/>
  <c r="Z12" i="84"/>
  <c r="V120" i="81"/>
  <c r="P120" i="81"/>
  <c r="P12" i="84"/>
  <c r="T120" i="81"/>
  <c r="T12" i="84"/>
  <c r="Y120" i="81"/>
  <c r="Y12" i="84"/>
  <c r="S120" i="81"/>
  <c r="AB12" i="84"/>
  <c r="C123" i="85"/>
  <c r="C124" i="85"/>
  <c r="C122" i="82"/>
  <c r="C123" i="83"/>
  <c r="C123" i="82"/>
  <c r="C124" i="81"/>
  <c r="C238" i="84" s="1"/>
  <c r="J12" i="81"/>
  <c r="J52" i="81" s="1"/>
  <c r="C124" i="82"/>
  <c r="J74" i="81"/>
  <c r="O137" i="91"/>
  <c r="O35" i="84"/>
  <c r="J175" i="84" l="1"/>
  <c r="J94" i="84"/>
  <c r="J149" i="84"/>
  <c r="J136" i="84"/>
  <c r="J170" i="84"/>
  <c r="J220" i="84"/>
  <c r="J134" i="84"/>
  <c r="J142" i="84"/>
  <c r="J143" i="84"/>
  <c r="J144" i="84"/>
  <c r="J151" i="84"/>
  <c r="J153" i="84"/>
  <c r="J152" i="84"/>
  <c r="J221" i="84"/>
  <c r="J133" i="84"/>
  <c r="J182" i="84"/>
  <c r="J185" i="84"/>
  <c r="J195" i="84"/>
  <c r="J219" i="84"/>
  <c r="J17" i="84"/>
  <c r="J167" i="84"/>
  <c r="J146" i="84"/>
  <c r="J206" i="84"/>
  <c r="J192" i="84"/>
  <c r="J36" i="84"/>
  <c r="J137" i="84"/>
  <c r="J140" i="84"/>
  <c r="J141" i="84"/>
  <c r="J148" i="84"/>
  <c r="J98" i="84"/>
  <c r="AA234" i="84"/>
  <c r="J34" i="84"/>
  <c r="J13" i="84"/>
  <c r="J147" i="84"/>
  <c r="J176" i="84"/>
  <c r="J218" i="84"/>
  <c r="J187" i="84"/>
  <c r="J76" i="84"/>
  <c r="J173" i="84"/>
  <c r="J179" i="84"/>
  <c r="J168" i="84"/>
  <c r="J194" i="84"/>
  <c r="J138" i="84"/>
  <c r="J150" i="84"/>
  <c r="J178" i="84"/>
  <c r="J132" i="84"/>
  <c r="J16" i="84"/>
  <c r="J191" i="84"/>
  <c r="S35" i="84"/>
  <c r="S234" i="84" s="1"/>
  <c r="S137" i="91"/>
  <c r="W35" i="84"/>
  <c r="Z118" i="88"/>
  <c r="Z28" i="84"/>
  <c r="J12" i="89"/>
  <c r="J52" i="89" s="1"/>
  <c r="P119" i="89"/>
  <c r="AB119" i="89"/>
  <c r="AB32" i="84"/>
  <c r="J137" i="91"/>
  <c r="U19" i="84"/>
  <c r="U67" i="104"/>
  <c r="O68" i="106"/>
  <c r="J12" i="106"/>
  <c r="J21" i="106" s="1"/>
  <c r="O27" i="84"/>
  <c r="C126" i="81"/>
  <c r="C125" i="81"/>
  <c r="X12" i="84"/>
  <c r="T118" i="83"/>
  <c r="AC118" i="85"/>
  <c r="Q18" i="84"/>
  <c r="Z22" i="84"/>
  <c r="J22" i="84" s="1"/>
  <c r="R118" i="86"/>
  <c r="P32" i="84"/>
  <c r="V28" i="84"/>
  <c r="Q33" i="84"/>
  <c r="Q120" i="90"/>
  <c r="J12" i="90"/>
  <c r="J52" i="90" s="1"/>
  <c r="Y120" i="90"/>
  <c r="Y33" i="84"/>
  <c r="P137" i="91"/>
  <c r="P35" i="84"/>
  <c r="X137" i="91"/>
  <c r="X35" i="84"/>
  <c r="Q69" i="102"/>
  <c r="Q14" i="84"/>
  <c r="U69" i="102"/>
  <c r="U14" i="84"/>
  <c r="AC69" i="102"/>
  <c r="AC14" i="84"/>
  <c r="C74" i="102"/>
  <c r="C75" i="102"/>
  <c r="T67" i="110"/>
  <c r="T25" i="84"/>
  <c r="R118" i="88"/>
  <c r="R28" i="84"/>
  <c r="T119" i="89"/>
  <c r="T32" i="84"/>
  <c r="P15" i="84"/>
  <c r="J15" i="84" s="1"/>
  <c r="J12" i="85"/>
  <c r="J52" i="85" s="1"/>
  <c r="Y18" i="84"/>
  <c r="O24" i="84"/>
  <c r="J12" i="87"/>
  <c r="J52" i="87" s="1"/>
  <c r="R118" i="87"/>
  <c r="R24" i="84"/>
  <c r="Z118" i="87"/>
  <c r="Z24" i="84"/>
  <c r="J118" i="88"/>
  <c r="J169" i="84"/>
  <c r="J171" i="84"/>
  <c r="J172" i="84"/>
  <c r="J174" i="84"/>
  <c r="J177" i="84"/>
  <c r="J180" i="84"/>
  <c r="J181" i="84"/>
  <c r="J166" i="84"/>
  <c r="J165" i="84"/>
  <c r="J164" i="84"/>
  <c r="Z19" i="84"/>
  <c r="Z67" i="104"/>
  <c r="AC19" i="84"/>
  <c r="AC67" i="104"/>
  <c r="O30" i="84"/>
  <c r="J12" i="107"/>
  <c r="J21" i="107" s="1"/>
  <c r="Y67" i="107"/>
  <c r="Y30" i="84"/>
  <c r="O67" i="107"/>
  <c r="R19" i="84"/>
  <c r="R67" i="104"/>
  <c r="J12" i="104"/>
  <c r="J21" i="104" s="1"/>
  <c r="AC12" i="84"/>
  <c r="T118" i="82"/>
  <c r="J12" i="83"/>
  <c r="J52" i="83" s="1"/>
  <c r="X118" i="83"/>
  <c r="AB118" i="82"/>
  <c r="V118" i="86"/>
  <c r="V118" i="87"/>
  <c r="U33" i="84"/>
  <c r="J119" i="89"/>
  <c r="J12" i="102"/>
  <c r="J20" i="102" s="1"/>
  <c r="J26" i="84"/>
  <c r="Q27" i="84"/>
  <c r="Q68" i="106"/>
  <c r="AB68" i="106"/>
  <c r="AB27" i="84"/>
  <c r="Y24" i="84"/>
  <c r="Q24" i="84"/>
  <c r="J21" i="84"/>
  <c r="J23" i="84"/>
  <c r="O14" i="84"/>
  <c r="V67" i="104"/>
  <c r="V30" i="84"/>
  <c r="V67" i="107"/>
  <c r="Y66" i="108"/>
  <c r="Y31" i="84"/>
  <c r="J186" i="84"/>
  <c r="J184" i="84"/>
  <c r="Y68" i="109"/>
  <c r="Y29" i="84"/>
  <c r="O67" i="110"/>
  <c r="J12" i="110"/>
  <c r="J20" i="110" s="1"/>
  <c r="O25" i="84"/>
  <c r="R67" i="110"/>
  <c r="R25" i="84"/>
  <c r="V66" i="108"/>
  <c r="V31" i="84"/>
  <c r="Q19" i="84"/>
  <c r="Z27" i="84"/>
  <c r="V29" i="84"/>
  <c r="V68" i="109"/>
  <c r="J145" i="84"/>
  <c r="J20" i="84"/>
  <c r="Q66" i="108"/>
  <c r="Q31" i="84"/>
  <c r="Q68" i="109"/>
  <c r="Q29" i="84"/>
  <c r="W25" i="84"/>
  <c r="W234" i="84" s="1"/>
  <c r="W67" i="110"/>
  <c r="Z67" i="110"/>
  <c r="Z25" i="84"/>
  <c r="P67" i="107"/>
  <c r="X67" i="107"/>
  <c r="S67" i="107"/>
  <c r="AA67" i="107"/>
  <c r="S66" i="108"/>
  <c r="AA66" i="108"/>
  <c r="P68" i="109"/>
  <c r="X68" i="109"/>
  <c r="O68" i="109"/>
  <c r="U67" i="110"/>
  <c r="AC67" i="110"/>
  <c r="V25" i="84"/>
  <c r="U66" i="108"/>
  <c r="AC66" i="108"/>
  <c r="J28" i="84" l="1"/>
  <c r="J31" i="84"/>
  <c r="J33" i="84"/>
  <c r="Z234" i="84"/>
  <c r="AB234" i="84"/>
  <c r="J24" i="84"/>
  <c r="T234" i="84"/>
  <c r="Q234" i="84"/>
  <c r="V234" i="84"/>
  <c r="J29" i="84"/>
  <c r="J234" i="84"/>
  <c r="R234" i="84"/>
  <c r="Y234" i="84"/>
  <c r="J19" i="84"/>
  <c r="U234" i="84"/>
  <c r="J35" i="84"/>
  <c r="J25" i="84"/>
  <c r="J14" i="84"/>
  <c r="J30" i="84"/>
  <c r="X234" i="84"/>
  <c r="J18" i="84"/>
  <c r="C240" i="84"/>
  <c r="O234" i="84"/>
  <c r="J32" i="84"/>
  <c r="C241" i="84"/>
  <c r="J12" i="84"/>
  <c r="AC234" i="84"/>
  <c r="J27" i="84"/>
  <c r="P234" i="84"/>
</calcChain>
</file>

<file path=xl/sharedStrings.xml><?xml version="1.0" encoding="utf-8"?>
<sst xmlns="http://schemas.openxmlformats.org/spreadsheetml/2006/main" count="7860" uniqueCount="303">
  <si>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</si>
  <si>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</si>
  <si>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</si>
  <si>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</si>
  <si>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</si>
  <si>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</si>
  <si>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</si>
  <si>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</si>
  <si>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</si>
  <si>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</si>
  <si>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</si>
  <si>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</si>
  <si>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</si>
  <si>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</si>
  <si>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</si>
  <si>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</si>
  <si>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</si>
  <si>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</si>
  <si>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</si>
  <si>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</si>
  <si>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</si>
  <si>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</si>
  <si>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</si>
  <si>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FELÚJÍTÁSOK ÉS PÓTLÁSOK ÖSSZEFOGLALÓ TÁBLÁZATA</t>
  </si>
  <si>
    <t>ÉSZAK ZALAI VÍZ- ÉS CSATORNAMŰ ZÁRTKÖRŰEN MŰKÖDŐ RÉSZVÉNYTÁRSASÁG</t>
  </si>
  <si>
    <t>rövid</t>
  </si>
  <si>
    <t>közép</t>
  </si>
  <si>
    <t>hosszú</t>
  </si>
  <si>
    <t>Felujítás és pótlás megnevezése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</si>
  <si>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</si>
  <si>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</si>
  <si>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</si>
  <si>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</si>
  <si>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Rendkívüli helyzetből adódó azonnali feladatok (max. 5%)</t>
  </si>
  <si>
    <t>működőképeség biztosítása</t>
  </si>
  <si>
    <t>Rendelkezésre álló források megnevezése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</si>
  <si>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</si>
  <si>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</si>
  <si>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</si>
  <si>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</si>
  <si>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</si>
  <si>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</si>
  <si>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</si>
  <si>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</si>
  <si>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</si>
  <si>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</si>
  <si>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</si>
  <si>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</si>
  <si>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</si>
  <si>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</si>
  <si>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</si>
  <si>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új kialakítású</t>
  </si>
  <si>
    <t>gépészeti rekonstrukció</t>
  </si>
  <si>
    <t>kútfelújítás</t>
  </si>
  <si>
    <t>építészeti rekonstrukció</t>
  </si>
  <si>
    <t>gerincvezeték csere</t>
  </si>
  <si>
    <t xml:space="preserve">gerincvezeték csere </t>
  </si>
  <si>
    <t>Gördülő fejlesztési terv a 2017 - 2031 időszakra</t>
  </si>
  <si>
    <t>Forrás       2017 évre</t>
  </si>
  <si>
    <t>2017 évre a fejlesztési forrás biztosított</t>
  </si>
  <si>
    <t>Használati díj (2017)</t>
  </si>
  <si>
    <t>Használati díj (2018-2021)</t>
  </si>
  <si>
    <t>Használati díj (2022-2031)</t>
  </si>
  <si>
    <t>BABOSDÖBRÉTE</t>
  </si>
  <si>
    <t>BABOSDÖBRÉTE-IV</t>
  </si>
  <si>
    <t>11-32054-1-010-00-14</t>
  </si>
  <si>
    <t>Babosdöbréte</t>
  </si>
  <si>
    <t>BOCFÖLDE</t>
  </si>
  <si>
    <t>BOCFÖLDE-IV</t>
  </si>
  <si>
    <t>Bocfölde</t>
  </si>
  <si>
    <t>BÖDE</t>
  </si>
  <si>
    <t>BÖDE-IV</t>
  </si>
  <si>
    <t>Böde</t>
  </si>
  <si>
    <t>CSATÁR</t>
  </si>
  <si>
    <t>CSATÁR-IV</t>
  </si>
  <si>
    <t>Csatár</t>
  </si>
  <si>
    <t>HOTTÓ</t>
  </si>
  <si>
    <t>HOTTÓ-IV</t>
  </si>
  <si>
    <t>Hottó</t>
  </si>
  <si>
    <t>KISKUTAS</t>
  </si>
  <si>
    <t>KISKUTAS-IV</t>
  </si>
  <si>
    <t>Kiskutas</t>
  </si>
  <si>
    <t>NAGYKUTAS</t>
  </si>
  <si>
    <t>NAGYKUTAS-IV</t>
  </si>
  <si>
    <t>Nagykutas</t>
  </si>
  <si>
    <t>SÁRHIDA</t>
  </si>
  <si>
    <t>SÁRHIDA-IV</t>
  </si>
  <si>
    <t>Sárhida</t>
  </si>
  <si>
    <t>TESKÁND</t>
  </si>
  <si>
    <t>TESKÁND-IV</t>
  </si>
  <si>
    <t>Teskánd</t>
  </si>
  <si>
    <t>ZALAEGERSZEG</t>
  </si>
  <si>
    <t>ZALAEGERSZEG-IV</t>
  </si>
  <si>
    <t>Zalaegerszeg</t>
  </si>
  <si>
    <t>BABOSDÖBRÉTE, BOCFÖLDE, BÖDE, CSATÁR, HOTTÓ, KISKUTAS, NAGYKUTAS, SÁRHIDA, TESKÁND, ZALAEGERSZEG</t>
  </si>
  <si>
    <r>
      <t>ellátásért felelős / ellátásért felelősök képviselője /</t>
    </r>
    <r>
      <rPr>
        <u/>
        <sz val="11"/>
        <color indexed="8"/>
        <rFont val="Calibri"/>
        <family val="2"/>
        <charset val="238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</si>
  <si>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bekötővezetékek ütemezett cseréje</t>
  </si>
  <si>
    <t xml:space="preserve">A vezeték állapota anyaga, kora, minősége miatt nem megfelelő, elavult. </t>
  </si>
  <si>
    <t>A bekötővezeték anyaga vízbiztonsági kockázatot rejt magában, illetve nagyobb a valószínűsége a meghibásodásnak.</t>
  </si>
  <si>
    <t>A vízvezeték kiváltás a vízigények figyelembevételével megfelelő átmérőjű és anyagú hálózatot kapunk.</t>
  </si>
  <si>
    <t>gerinchálózat szerelvényeinek ütemezett cseréje</t>
  </si>
  <si>
    <t xml:space="preserve">A szerelvény állapota anyaga, kora, minősége miatt nem megfelelő, elavult. </t>
  </si>
  <si>
    <t>A szerelvény elavult műszaki állapota miatt gyakoriak a csőtörések.</t>
  </si>
  <si>
    <t>A szerelvény kiváltás a vízigények figyelembevételével megfelelő átmérőjű és anyagú hálózatot kapunk.</t>
  </si>
  <si>
    <t>A vezeték elavult műszaki állapota miatt gyakoriak a csőtörések.</t>
  </si>
  <si>
    <t>Zalaegerszeg Vizslapark</t>
  </si>
  <si>
    <t>Zalaegerszeg tulajdonközösség</t>
  </si>
  <si>
    <t>Zalaegerszeg D1 - D3 kút</t>
  </si>
  <si>
    <t>20 kV hálózat felújítása, oszlopszigetelő és távtartó csere, túláramvédelem felújítás</t>
  </si>
  <si>
    <t>Az elektromos, irányítástechnikai  szerelvények és vezetékek, műszaki állapota miatt fennáll a meghibásodás veszélye.</t>
  </si>
  <si>
    <t>A búvárszivattyú elektromos megtáplálása, a folyamatos távfelügyelet biztosítása.</t>
  </si>
  <si>
    <t>A búvárszivattyú elektromos paramétereihez illeszkedő erősáramú és vezérlőszekrény.</t>
  </si>
  <si>
    <t>Zalaegerszeg tulajdonosközösség</t>
  </si>
  <si>
    <t>mechanikai tisztítási csomópontok kiépítése</t>
  </si>
  <si>
    <t>A meglévő szerelvényekkel korlátozott korlátozottak a hálózattisztítási lehetőségek.</t>
  </si>
  <si>
    <t>Rendszeres hálózatisztítás végrehajtása a jövőben.</t>
  </si>
  <si>
    <t>A tisztítási csomópontok kialakításával lehetőség nyílik a rendszeres hálózattisztítások elvégzésére.</t>
  </si>
  <si>
    <t>ivóvízvezeték rekonstrukcióhoz köthető tervezési feladatok</t>
  </si>
  <si>
    <t>Zalaegerszeg Landorhegyi út</t>
  </si>
  <si>
    <t>nyomásmenedzsment, mérési pontok átalakítása</t>
  </si>
  <si>
    <t>A vezeték elavult műszaki állapota miatt pontatlanok a szabályozások</t>
  </si>
  <si>
    <t>Az átalakítások révén megfelelően fog működni a nyomásmenedzsment rendszer</t>
  </si>
  <si>
    <t>Zalaegerszeg 11 - 15 kútcsoport</t>
  </si>
  <si>
    <t>20 kV hálózat felújítás, oszloptranszformátor alatti erősáramú szekrény csere</t>
  </si>
  <si>
    <t>Babosdöbréte Rám nyomásfokozó</t>
  </si>
  <si>
    <t>villamos és irányítástechnikai felújítás</t>
  </si>
  <si>
    <t>A szivattyú elektromos megtáplálása, a folyamatos távfelügyelet biztosítása.</t>
  </si>
  <si>
    <t>A szivattyú elektromos paramétereihez illeszkedő erősáramú és vezérlőszekrény.</t>
  </si>
  <si>
    <t>tartalékkeret képzése rekonstrukcióhoz</t>
  </si>
  <si>
    <t>Zalaegerszeg Keleti előtároló</t>
  </si>
  <si>
    <t>A technológia, szerelvények és vezetékek, műszaki állapota miatt fennáll a meghibásodás veszélye.</t>
  </si>
  <si>
    <t>A víztárolás gépészeti berendezései nem töltik be funkciójukat (nyitás-zárás). Az avultsági szint miatt fennáll a meghibásodás veszélye.</t>
  </si>
  <si>
    <t>Megfelelő hatékonyságú technológia. A gépészeti funkciókat kifogástalanul ellátó szerelvények.</t>
  </si>
  <si>
    <t>Zalaegerszeg Keleti kútcsoport</t>
  </si>
  <si>
    <t>GPRS kommunikációra történő átállás</t>
  </si>
  <si>
    <t>Zalaegerszeg II. átemelő</t>
  </si>
  <si>
    <t>szigetelés felújítás</t>
  </si>
  <si>
    <t>Az épület/építmény minősége és állaga  leromlott.</t>
  </si>
  <si>
    <t>Az  épület/építmény feladata a víziközmű létesítmények védelme, vagyon és vízbiztonsági szempontból. Jelenlegi állapotban nem biztosítja a fenti funkciókat. A víztároló létesítmények nem megfelelő állapota.</t>
  </si>
  <si>
    <t>Az épület/építmény megfelelő műszaki állapota révén ellátja a vagyon- és vízbiztonsági feladatait.</t>
  </si>
  <si>
    <t>Zalaegerszeg Csertán - Landorhegyi - Űrhajós - Déryné utcák között vízvezeték rekonstrukció (d110 1077 fm)</t>
  </si>
  <si>
    <t>A vezeték állapota anyaga, kora, minősége miatt nem megfelelő, elavult.</t>
  </si>
  <si>
    <t xml:space="preserve">A bekötővezeték anyaga vízbiztonsági kockázatot rejt magában, illetve nagyobb a valószínűsége a meghibásodásnak. </t>
  </si>
  <si>
    <t>A vízvezeték kiváltás, a vízigények figyelembevételével megfelelő átmérőjű és anyagú hálózatot kapunk.</t>
  </si>
  <si>
    <t>Zalaegerszeg vízműtelep</t>
  </si>
  <si>
    <t>PLC - PLC közti kommunikáció felújítása</t>
  </si>
  <si>
    <t>Az elektromos, irányítástechnikai  szerelvények és vezetékek, műszaki állapota miatt fennáll a meghibásodás veszélye</t>
  </si>
  <si>
    <t>A vízműtelep elektromos megtáplálása, a folyamatos távfelügyelet biztosítása.</t>
  </si>
  <si>
    <t>Az elektromos paramétereihez illeszkedő erős- és gyengeáramú vezérlőszekrény.</t>
  </si>
  <si>
    <t>Zalaegerszeg 74 - 76. út</t>
  </si>
  <si>
    <t>csomópont rekonstrukció</t>
  </si>
  <si>
    <t>Zalaegerszeg Jánkahegyi víztároló</t>
  </si>
  <si>
    <t>Szivattyú csere (EMU K64-6), teljes gépészeti rekonstrukció</t>
  </si>
  <si>
    <t xml:space="preserve">A szivattyú kora, műszaki állapota miatt fennáll a meghibásodás veszélye.
Feladat szükségessége
</t>
  </si>
  <si>
    <t>A folyamatos víztermelés biztosítása.</t>
  </si>
  <si>
    <t>A Q–H diagramhoz illeszkedő energiahatékony  szivattyú üzemeltetése.</t>
  </si>
  <si>
    <t>Zalaegerszeg Erzsébethegyi nyomásfokozó</t>
  </si>
  <si>
    <t>Szivattyú csere (EMU K63-12) és teljes gépészeti rekonstrukció</t>
  </si>
  <si>
    <t>elektromos és irányítástechnikai szekrény csere</t>
  </si>
  <si>
    <t>URH alnokok megszűntetése</t>
  </si>
  <si>
    <t>Zalaegerszeg Nyugati vízműtelep</t>
  </si>
  <si>
    <t>Zalaegerszeg Keleti vízműtelep</t>
  </si>
  <si>
    <t>20 KV-os főelosztó felújítása, feszültségváltó, megszakító csere mindkét betáp oldalon</t>
  </si>
  <si>
    <t>Zalaegerszeg Juhász Gy. - Zrínyi út között</t>
  </si>
  <si>
    <t>gerincvezeték csere (D315 400 fm)</t>
  </si>
  <si>
    <t>Zalaegerszeg … kút</t>
  </si>
  <si>
    <t xml:space="preserve">Az objektum kora, műszaki állapota miatt fennáll a meghibásodás veszélye.
Feladat szükségessége
</t>
  </si>
  <si>
    <t>A felhasználók folyamatos vízellátásának biztosítására</t>
  </si>
  <si>
    <t>Az elvárt vízigényeket kielégítő megfelelő műszaki állapotú vízbázis.</t>
  </si>
  <si>
    <t>Zalaegerszeg Dózsa iskola régi szennyvíztelep között</t>
  </si>
  <si>
    <t>gerincvezeték csere (D355 520 fm)</t>
  </si>
  <si>
    <t>Zalaegerszeg Keleti átemelő</t>
  </si>
  <si>
    <t>Szivattyú csere (EMU 980-2, Worthington 2 db), teljes gépészeti rekonstrukció</t>
  </si>
  <si>
    <t>Szivattyú csere 2 db</t>
  </si>
  <si>
    <t>Gépészeti felújítás 2 db</t>
  </si>
  <si>
    <t>A szivattyú kora, műszaki állapota miatt fennáll a meghibásodás veszélye.</t>
  </si>
  <si>
    <t>A szerelvények és vezetékek, műszaki állapota miatt fennáll a meghibásodás veszélye.</t>
  </si>
  <si>
    <t>A gépészeti funkciókat kifogástalanul ellátó szerelvények.</t>
  </si>
  <si>
    <t>elektromos és iráűnyítástechnikai szekrény csere (2 db)</t>
  </si>
  <si>
    <t>Bocfölde tároló töltő vezeték</t>
  </si>
  <si>
    <t>gerincvezeték csere (D250 1600 fm) I. ütem</t>
  </si>
  <si>
    <t>Zalaegerszeg Keleti vastalanító</t>
  </si>
  <si>
    <t>gépszeti rekonstrukció</t>
  </si>
  <si>
    <t>A tisztítás technológia jelenlegi műszaki állapota miatt nem képes az elvárt paramétereket biztosítani. Az avultsági szint miatt fennáll a meghibásodás veszélye.</t>
  </si>
  <si>
    <t>kimenő ág csere</t>
  </si>
  <si>
    <t>Nagykutasi átemelő</t>
  </si>
  <si>
    <t>Szivattyú csere (EMU K64-6 2 db), teljes gépészeti rekonstrukció</t>
  </si>
  <si>
    <t>Nagykutas átemelő</t>
  </si>
  <si>
    <t>Zalaegerszeg Bíró M. út (Berzsenyi - Petőfi u. között)</t>
  </si>
  <si>
    <t>gerincvezeték csere (D355 330 fm))</t>
  </si>
  <si>
    <t xml:space="preserve">Zalaegerszeg </t>
  </si>
  <si>
    <t>Teskánd Babosdöbrétei átemelő</t>
  </si>
  <si>
    <t>Szivattyú csere (EMU K64-10 2 db), teljes gépészeti rekonstrukció</t>
  </si>
  <si>
    <t>Zalaegerszeg Mátyás k. u.</t>
  </si>
  <si>
    <t>Mátyás k. u. rekonstrukció (180fm NA100, max 10 bekötés)</t>
  </si>
  <si>
    <t>Zalaegerszeg Fenyves köz</t>
  </si>
  <si>
    <t>BAGOD</t>
  </si>
  <si>
    <t>ellátásért felelős / ellátásért felelősök képviselője / víziközmű-szolgáltató *</t>
  </si>
  <si>
    <t>11-30368-1-006-00-02</t>
  </si>
  <si>
    <t>BAGOD-IV</t>
  </si>
  <si>
    <t>Bagod</t>
  </si>
  <si>
    <t>Bagod  - Zalaboldogfa</t>
  </si>
  <si>
    <t>-</t>
  </si>
  <si>
    <t>Bagod tulajdonosközösség</t>
  </si>
  <si>
    <t>gerincvezeték csere (d225 825 fm) II-IV. ütem</t>
  </si>
  <si>
    <t>A vezeték elavult műszaki állapota miatt gyakoriak a csőtörések</t>
  </si>
  <si>
    <t>gerinchálózat szerelvény csere</t>
  </si>
  <si>
    <t>A szerelvény kiváltás, a vízigények figyelembevételével megfelelő átmérőjű és anyagú hálózatot kapunk.</t>
  </si>
  <si>
    <t>201912.31</t>
  </si>
  <si>
    <t xml:space="preserve">Zalaszentgyörgy - Kávás </t>
  </si>
  <si>
    <t>gerincvezeték csere (d160 260 fm) I. ütem</t>
  </si>
  <si>
    <t>gerincvezeték csere (d160 600 fm) II. ütem</t>
  </si>
  <si>
    <t>Bagod Vitenyédi út</t>
  </si>
  <si>
    <t xml:space="preserve">gerincvezeték csere (d225 1210 fm) </t>
  </si>
  <si>
    <t>Bagod Ady Endre utca</t>
  </si>
  <si>
    <t>gerincvezeték csere (d225 800 fm)</t>
  </si>
  <si>
    <t>Bagod Szentpál nyomásfokozó</t>
  </si>
  <si>
    <t>Szivattyú csere (CRIE3-5 2 db; CR45-3)</t>
  </si>
  <si>
    <t>A folyamatos víztermelés biztosítása</t>
  </si>
  <si>
    <t>A Q–H diagramhoz illeszkedő energiahatékony  szivattyú üzemeltetése</t>
  </si>
  <si>
    <t>BONCODFÖLDE</t>
  </si>
  <si>
    <t>BONCODFÖLDE-IV</t>
  </si>
  <si>
    <t>Boncodfölde</t>
  </si>
  <si>
    <t>HAGYÁROSBÖRÖND</t>
  </si>
  <si>
    <t>HAGYÁROSBÖRÖND-IV</t>
  </si>
  <si>
    <t>Hagyárosbörönd</t>
  </si>
  <si>
    <t>Hagyárosbörönd nyomásfokozó</t>
  </si>
  <si>
    <t>Szivattyú csere (CRIE5-9 2 db; CR45-6)</t>
  </si>
  <si>
    <t>KÁVÁS</t>
  </si>
  <si>
    <t>KÁVÁS-IV</t>
  </si>
  <si>
    <t>Kávás</t>
  </si>
  <si>
    <t>Kávás Öreghegy nyomásfokozó</t>
  </si>
  <si>
    <t>Szivattyú csere (CRIE3-8 2 db)</t>
  </si>
  <si>
    <t>ZALABOLDOGFA</t>
  </si>
  <si>
    <t>ZALABOLDOGFA-IV</t>
  </si>
  <si>
    <t>Zalaboldogfa</t>
  </si>
  <si>
    <t>Zalaboldogfa nyomásfokozó</t>
  </si>
  <si>
    <t>ZALASZENTGYÖRGY</t>
  </si>
  <si>
    <t>ZALASZENTGYÖRGY-IV</t>
  </si>
  <si>
    <t>Zalaszentgyörgy</t>
  </si>
  <si>
    <t>BECSVÖLGYE</t>
  </si>
  <si>
    <r>
      <rPr>
        <u/>
        <sz val="11"/>
        <color indexed="8"/>
        <rFont val="Calibri"/>
        <family val="2"/>
        <charset val="238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</si>
  <si>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11-18360-1-002-00-14</t>
  </si>
  <si>
    <t>BECSVÖLGYE-IV</t>
  </si>
  <si>
    <t>Becsvölgye</t>
  </si>
  <si>
    <t>Becsvölgye Arany János utca</t>
  </si>
  <si>
    <t>csőhíd csere (NA100 5 fm)</t>
  </si>
  <si>
    <t>gerinchálózat szerelvényeinek (tűzcsap) ütemezett cseréje</t>
  </si>
  <si>
    <t>A szerelvény elavult műszaki állapota miatt gyakoriak a csőtörések</t>
  </si>
  <si>
    <t>Becsvölgye Kopácsai u. temető</t>
  </si>
  <si>
    <t>Tartalékkeret képzése rekonstrukcióra</t>
  </si>
  <si>
    <t>Kustánszeg víztorony</t>
  </si>
  <si>
    <t>Gépészeti rekonstrukció</t>
  </si>
  <si>
    <t>A víztárolás gépészeti berendezései nem töltik be funkciójukat (nyitás-zárás). Az avultsági szint miatt fennáll a meghibásodás veszélye</t>
  </si>
  <si>
    <t>Megfelelő hatékonyságú technológia. A gépészeti funkciókat kifogástalanul ellátó szerelvények</t>
  </si>
  <si>
    <t>Becsvölgye tulajdonosközösség</t>
  </si>
  <si>
    <t>Elektromos és irányítástechnikai felújítás</t>
  </si>
  <si>
    <t>A víztárolók elektromos megtáplálása, a folyamatos távfelügyelet biztosítása.</t>
  </si>
  <si>
    <t>KUSTÁNSZEG</t>
  </si>
  <si>
    <t>KUSTÁNSZEG-IV</t>
  </si>
  <si>
    <t>Kustánszeg</t>
  </si>
  <si>
    <t xml:space="preserve">Kustánszeg Jókai u. </t>
  </si>
  <si>
    <t>csőhíd csere (NA100 4 fm)</t>
  </si>
  <si>
    <t>203.12.31</t>
  </si>
  <si>
    <t>CSONKAHEGYHÁT</t>
  </si>
  <si>
    <t>11-31149-1-005-00-15</t>
  </si>
  <si>
    <t>CSONKAHEGYHÁT-IV</t>
  </si>
  <si>
    <t>Csonkahegyhát</t>
  </si>
  <si>
    <t>Milejszeg - Pálfiszeg</t>
  </si>
  <si>
    <t>gerincvezeték csere (NA100 840 fm)</t>
  </si>
  <si>
    <t>Milejszeg tulajdonosközösség</t>
  </si>
  <si>
    <t>DOBRONHEGY</t>
  </si>
  <si>
    <t>DOBRONHEGY-IV</t>
  </si>
  <si>
    <t>Dobronhegy</t>
  </si>
  <si>
    <t>Dobronhegy Petőfi u.</t>
  </si>
  <si>
    <t>csőhíd csere (NA100 6 fm) előtakarékoskodás</t>
  </si>
  <si>
    <t>MILEJSZEG</t>
  </si>
  <si>
    <t>MILEJSZEG-IV</t>
  </si>
  <si>
    <t>Milejszeg</t>
  </si>
  <si>
    <t>Milejszeg Petőfi u.</t>
  </si>
  <si>
    <t>csőhíd csere (NA150 10 fm) előtakarékoskodás</t>
  </si>
  <si>
    <t>Használati díj (2021-2032)</t>
  </si>
  <si>
    <t>NÉMETFALU</t>
  </si>
  <si>
    <t>NÉMETFALU-IV</t>
  </si>
  <si>
    <t>Németfalu</t>
  </si>
  <si>
    <t>PÁLFISZEG</t>
  </si>
  <si>
    <t>PÁLFISZEG-IV</t>
  </si>
  <si>
    <t>Pálfiszeg</t>
  </si>
  <si>
    <t>NAGYPÁLI</t>
  </si>
  <si>
    <t>11-28468-1-001-00-06</t>
  </si>
  <si>
    <t>NAGYPÁLI-IV</t>
  </si>
  <si>
    <t>Nagypáli</t>
  </si>
  <si>
    <t>gerincvezetékek szerelvényeinek ütemezett cseréje</t>
  </si>
  <si>
    <t>gerincvezeték csere (d225 70 fm) I. ütem</t>
  </si>
  <si>
    <t>2016 évi áthozatal</t>
  </si>
  <si>
    <t>KISPÁLI</t>
  </si>
  <si>
    <t>12-16081-1-001-00-15</t>
  </si>
  <si>
    <t>KISPÁLI-IV</t>
  </si>
  <si>
    <t>Kispáli</t>
  </si>
  <si>
    <t>ivóvízvezeték rekonstrukció</t>
  </si>
  <si>
    <t>Zalaegerszeg Topsháza u.</t>
  </si>
  <si>
    <t>vízvezeték rekonstrukció</t>
  </si>
  <si>
    <t>Zalaegerszeg Toposháza 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</si>
</sst>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_F_t"/>
  </numFmts>
  <fonts count="24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Times New Roman"/>
      <family val="1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u/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sz val="11"/>
      <color indexed="8"/>
      <name val="Times New Roman"/>
      <family val="1"/>
      <charset val="238"/>
    </font>
    <font>
      <sz val="11"/>
      <color indexed="10"/>
      <name val="Calibri"/>
      <family val="2"/>
      <charset val="238"/>
    </font>
    <font>
      <b/>
      <sz val="11"/>
      <color indexed="10"/>
      <name val="Times New Roman"/>
      <family val="1"/>
      <charset val="238"/>
    </font>
    <font>
      <sz val="11"/>
      <color indexed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CCFF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3" fillId="0" borderId="0"/>
  </cellStyleXfs>
  <cellXfs count="314">
    <xf numFmtId="0" fontId="0" fillId="0" borderId="0" xfId="0"/>
    <xf numFmtId="164" fontId="3" fillId="0" borderId="1" xfId="1" applyNumberFormat="1" applyFont="1" applyFill="1" applyBorder="1" applyAlignment="1">
      <alignment horizontal="center"/>
    </xf>
    <xf numFmtId="164" fontId="4" fillId="0" borderId="1" xfId="1" applyNumberFormat="1" applyFont="1" applyFill="1" applyBorder="1"/>
    <xf numFmtId="164" fontId="4" fillId="0" borderId="1" xfId="1" applyNumberFormat="1" applyFont="1" applyFill="1" applyBorder="1" applyAlignment="1">
      <alignment wrapText="1"/>
    </xf>
    <xf numFmtId="164" fontId="3" fillId="0" borderId="1" xfId="1" applyNumberFormat="1" applyFont="1" applyBorder="1" applyAlignment="1">
      <alignment horizontal="right" vertical="center" wrapText="1"/>
    </xf>
    <xf numFmtId="164" fontId="3" fillId="0" borderId="1" xfId="1" applyNumberFormat="1" applyFont="1" applyBorder="1"/>
    <xf numFmtId="164" fontId="2" fillId="0" borderId="1" xfId="0" applyNumberFormat="1" applyFont="1" applyBorder="1"/>
    <xf numFmtId="164" fontId="2" fillId="0" borderId="0" xfId="0" applyNumberFormat="1" applyFont="1"/>
    <xf numFmtId="164" fontId="4" fillId="0" borderId="1" xfId="1" applyNumberFormat="1" applyFont="1" applyBorder="1" applyAlignment="1">
      <alignment horizontal="center" vertical="center" wrapText="1"/>
    </xf>
    <xf numFmtId="164" fontId="4" fillId="2" borderId="1" xfId="1" applyNumberFormat="1" applyFont="1" applyFill="1" applyBorder="1"/>
    <xf numFmtId="164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left" vertical="center"/>
    </xf>
    <xf numFmtId="164" fontId="4" fillId="2" borderId="1" xfId="1" applyNumberFormat="1" applyFont="1" applyFill="1" applyBorder="1" applyAlignment="1">
      <alignment horizontal="left" vertical="center"/>
    </xf>
    <xf numFmtId="164" fontId="3" fillId="2" borderId="1" xfId="1" applyNumberFormat="1" applyFont="1" applyFill="1" applyBorder="1" applyAlignment="1">
      <alignment horizontal="right" vertical="center" wrapText="1"/>
    </xf>
    <xf numFmtId="164" fontId="3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right"/>
    </xf>
    <xf numFmtId="164" fontId="3" fillId="2" borderId="1" xfId="1" applyNumberFormat="1" applyFont="1" applyFill="1" applyBorder="1"/>
    <xf numFmtId="164" fontId="7" fillId="0" borderId="1" xfId="0" applyNumberFormat="1" applyFont="1" applyBorder="1" applyAlignment="1">
      <alignment vertical="center"/>
    </xf>
    <xf numFmtId="164" fontId="7" fillId="0" borderId="2" xfId="0" applyNumberFormat="1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right"/>
    </xf>
    <xf numFmtId="164" fontId="3" fillId="0" borderId="1" xfId="1" applyNumberFormat="1" applyFont="1" applyFill="1" applyBorder="1"/>
    <xf numFmtId="164" fontId="2" fillId="0" borderId="0" xfId="0" applyNumberFormat="1" applyFont="1" applyFill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4" fillId="0" borderId="1" xfId="1" applyNumberFormat="1" applyFont="1" applyFill="1" applyBorder="1" applyAlignment="1">
      <alignment horizontal="left" wrapText="1"/>
    </xf>
    <xf numFmtId="164" fontId="4" fillId="0" borderId="1" xfId="0" applyNumberFormat="1" applyFont="1" applyFill="1" applyBorder="1" applyAlignment="1"/>
    <xf numFmtId="0" fontId="4" fillId="0" borderId="1" xfId="1" applyFont="1" applyFill="1" applyBorder="1"/>
    <xf numFmtId="164" fontId="4" fillId="0" borderId="1" xfId="0" applyNumberFormat="1" applyFont="1" applyFill="1" applyBorder="1" applyAlignment="1">
      <alignment horizontal="left"/>
    </xf>
    <xf numFmtId="164" fontId="4" fillId="3" borderId="1" xfId="1" applyNumberFormat="1" applyFont="1" applyFill="1" applyBorder="1"/>
    <xf numFmtId="164" fontId="4" fillId="0" borderId="3" xfId="1" applyNumberFormat="1" applyFont="1" applyFill="1" applyBorder="1" applyAlignment="1">
      <alignment horizontal="left"/>
    </xf>
    <xf numFmtId="164" fontId="9" fillId="0" borderId="0" xfId="0" applyNumberFormat="1" applyFont="1"/>
    <xf numFmtId="164" fontId="7" fillId="0" borderId="1" xfId="0" applyNumberFormat="1" applyFont="1" applyBorder="1" applyAlignment="1">
      <alignment horizontal="center" vertical="center"/>
    </xf>
    <xf numFmtId="164" fontId="6" fillId="0" borderId="1" xfId="2" applyNumberFormat="1" applyFont="1" applyBorder="1" applyAlignment="1">
      <alignment horizontal="center" vertical="center" wrapText="1"/>
    </xf>
    <xf numFmtId="164" fontId="2" fillId="0" borderId="0" xfId="2" applyNumberFormat="1" applyFont="1"/>
    <xf numFmtId="164" fontId="4" fillId="0" borderId="3" xfId="1" applyNumberFormat="1" applyFont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left" wrapText="1"/>
    </xf>
    <xf numFmtId="3" fontId="0" fillId="4" borderId="1" xfId="0" applyNumberFormat="1" applyFont="1" applyFill="1" applyBorder="1" applyAlignment="1">
      <alignment vertical="center"/>
    </xf>
    <xf numFmtId="3" fontId="0" fillId="5" borderId="1" xfId="0" applyNumberFormat="1" applyFont="1" applyFill="1" applyBorder="1" applyAlignment="1">
      <alignment vertical="center"/>
    </xf>
    <xf numFmtId="3" fontId="0" fillId="6" borderId="1" xfId="0" applyNumberFormat="1" applyFont="1" applyFill="1" applyBorder="1" applyAlignment="1">
      <alignment vertical="center"/>
    </xf>
    <xf numFmtId="3" fontId="0" fillId="6" borderId="4" xfId="0" applyNumberFormat="1" applyFont="1" applyFill="1" applyBorder="1" applyAlignment="1">
      <alignment vertical="center"/>
    </xf>
    <xf numFmtId="164" fontId="9" fillId="0" borderId="0" xfId="2" applyNumberFormat="1" applyFont="1"/>
    <xf numFmtId="0" fontId="11" fillId="0" borderId="5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3" fontId="11" fillId="0" borderId="3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vertical="center"/>
    </xf>
    <xf numFmtId="3" fontId="11" fillId="0" borderId="7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164" fontId="3" fillId="0" borderId="8" xfId="1" applyNumberFormat="1" applyFont="1" applyBorder="1"/>
    <xf numFmtId="164" fontId="3" fillId="0" borderId="9" xfId="1" applyNumberFormat="1" applyFont="1" applyBorder="1"/>
    <xf numFmtId="164" fontId="5" fillId="0" borderId="9" xfId="2" applyNumberFormat="1" applyFont="1" applyBorder="1"/>
    <xf numFmtId="3" fontId="13" fillId="4" borderId="9" xfId="0" applyNumberFormat="1" applyFont="1" applyFill="1" applyBorder="1" applyAlignment="1">
      <alignment horizontal="center" vertical="center"/>
    </xf>
    <xf numFmtId="3" fontId="13" fillId="5" borderId="9" xfId="0" applyNumberFormat="1" applyFont="1" applyFill="1" applyBorder="1" applyAlignment="1">
      <alignment horizontal="center" vertical="center"/>
    </xf>
    <xf numFmtId="3" fontId="13" fillId="6" borderId="9" xfId="0" applyNumberFormat="1" applyFont="1" applyFill="1" applyBorder="1" applyAlignment="1">
      <alignment horizontal="center" vertical="center"/>
    </xf>
    <xf numFmtId="3" fontId="13" fillId="6" borderId="10" xfId="0" applyNumberFormat="1" applyFont="1" applyFill="1" applyBorder="1" applyAlignment="1">
      <alignment horizontal="center" vertical="center"/>
    </xf>
    <xf numFmtId="164" fontId="5" fillId="0" borderId="0" xfId="2" applyNumberFormat="1" applyFont="1"/>
    <xf numFmtId="164" fontId="7" fillId="0" borderId="2" xfId="0" applyNumberFormat="1" applyFont="1" applyBorder="1" applyAlignment="1">
      <alignment horizontal="left" vertical="center"/>
    </xf>
    <xf numFmtId="3" fontId="0" fillId="0" borderId="0" xfId="0" applyNumberFormat="1" applyFont="1" applyFill="1" applyBorder="1" applyAlignment="1">
      <alignment vertical="center"/>
    </xf>
    <xf numFmtId="164" fontId="3" fillId="2" borderId="4" xfId="1" applyNumberFormat="1" applyFont="1" applyFill="1" applyBorder="1"/>
    <xf numFmtId="164" fontId="3" fillId="3" borderId="1" xfId="1" applyNumberFormat="1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right"/>
    </xf>
    <xf numFmtId="164" fontId="3" fillId="3" borderId="1" xfId="1" applyNumberFormat="1" applyFont="1" applyFill="1" applyBorder="1"/>
    <xf numFmtId="164" fontId="3" fillId="3" borderId="4" xfId="1" applyNumberFormat="1" applyFont="1" applyFill="1" applyBorder="1"/>
    <xf numFmtId="164" fontId="2" fillId="3" borderId="1" xfId="0" applyNumberFormat="1" applyFont="1" applyFill="1" applyBorder="1"/>
    <xf numFmtId="3" fontId="0" fillId="0" borderId="11" xfId="0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right" vertical="center" wrapText="1"/>
    </xf>
    <xf numFmtId="0" fontId="11" fillId="0" borderId="1" xfId="0" applyFont="1" applyBorder="1" applyAlignment="1">
      <alignment vertical="center" wrapText="1"/>
    </xf>
    <xf numFmtId="14" fontId="4" fillId="2" borderId="1" xfId="1" applyNumberFormat="1" applyFont="1" applyFill="1" applyBorder="1"/>
    <xf numFmtId="14" fontId="2" fillId="0" borderId="0" xfId="0" applyNumberFormat="1" applyFont="1"/>
    <xf numFmtId="14" fontId="4" fillId="0" borderId="1" xfId="1" applyNumberFormat="1" applyFont="1" applyBorder="1" applyAlignment="1">
      <alignment horizontal="center" vertical="center" wrapText="1"/>
    </xf>
    <xf numFmtId="14" fontId="4" fillId="0" borderId="1" xfId="1" applyNumberFormat="1" applyFont="1" applyBorder="1" applyAlignment="1">
      <alignment horizontal="center"/>
    </xf>
    <xf numFmtId="14" fontId="4" fillId="0" borderId="1" xfId="1" applyNumberFormat="1" applyFont="1" applyFill="1" applyBorder="1"/>
    <xf numFmtId="14" fontId="4" fillId="2" borderId="1" xfId="1" applyNumberFormat="1" applyFont="1" applyFill="1" applyBorder="1" applyAlignment="1">
      <alignment horizontal="right" vertical="center" wrapText="1"/>
    </xf>
    <xf numFmtId="14" fontId="4" fillId="0" borderId="1" xfId="1" applyNumberFormat="1" applyFont="1" applyBorder="1" applyAlignment="1">
      <alignment horizontal="right" vertical="center" wrapText="1"/>
    </xf>
    <xf numFmtId="14" fontId="4" fillId="0" borderId="1" xfId="1" applyNumberFormat="1" applyFont="1" applyBorder="1"/>
    <xf numFmtId="14" fontId="4" fillId="0" borderId="9" xfId="1" applyNumberFormat="1" applyFont="1" applyBorder="1"/>
    <xf numFmtId="14" fontId="4" fillId="3" borderId="1" xfId="1" applyNumberFormat="1" applyFont="1" applyFill="1" applyBorder="1"/>
    <xf numFmtId="14" fontId="4" fillId="0" borderId="1" xfId="1" applyNumberFormat="1" applyFont="1" applyFill="1" applyBorder="1" applyAlignment="1">
      <alignment horizontal="right" vertical="center" wrapText="1"/>
    </xf>
    <xf numFmtId="0" fontId="14" fillId="0" borderId="1" xfId="0" applyFont="1" applyBorder="1" applyAlignment="1">
      <alignment vertical="center" wrapText="1"/>
    </xf>
    <xf numFmtId="3" fontId="0" fillId="6" borderId="12" xfId="0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left"/>
    </xf>
    <xf numFmtId="164" fontId="13" fillId="0" borderId="13" xfId="0" applyNumberFormat="1" applyFont="1" applyBorder="1" applyAlignment="1"/>
    <xf numFmtId="164" fontId="13" fillId="0" borderId="14" xfId="0" applyNumberFormat="1" applyFont="1" applyBorder="1" applyAlignment="1"/>
    <xf numFmtId="164" fontId="3" fillId="0" borderId="3" xfId="1" applyNumberFormat="1" applyFont="1" applyFill="1" applyBorder="1" applyAlignment="1">
      <alignment horizont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3" xfId="1" applyNumberFormat="1" applyFont="1" applyFill="1" applyBorder="1"/>
    <xf numFmtId="164" fontId="4" fillId="0" borderId="3" xfId="1" applyNumberFormat="1" applyFont="1" applyFill="1" applyBorder="1"/>
    <xf numFmtId="14" fontId="4" fillId="0" borderId="3" xfId="1" applyNumberFormat="1" applyFont="1" applyFill="1" applyBorder="1"/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6" borderId="3" xfId="0" applyNumberFormat="1" applyFont="1" applyFill="1" applyBorder="1" applyAlignment="1">
      <alignment vertical="center"/>
    </xf>
    <xf numFmtId="164" fontId="4" fillId="0" borderId="8" xfId="1" applyNumberFormat="1" applyFont="1" applyBorder="1"/>
    <xf numFmtId="164" fontId="2" fillId="0" borderId="9" xfId="0" applyNumberFormat="1" applyFont="1" applyBorder="1"/>
    <xf numFmtId="3" fontId="13" fillId="4" borderId="9" xfId="0" applyNumberFormat="1" applyFont="1" applyFill="1" applyBorder="1" applyAlignment="1">
      <alignment vertical="center"/>
    </xf>
    <xf numFmtId="3" fontId="13" fillId="5" borderId="9" xfId="0" applyNumberFormat="1" applyFont="1" applyFill="1" applyBorder="1" applyAlignment="1">
      <alignment vertical="center"/>
    </xf>
    <xf numFmtId="3" fontId="13" fillId="6" borderId="9" xfId="0" applyNumberFormat="1" applyFont="1" applyFill="1" applyBorder="1" applyAlignment="1">
      <alignment vertical="center"/>
    </xf>
    <xf numFmtId="3" fontId="13" fillId="6" borderId="10" xfId="0" applyNumberFormat="1" applyFont="1" applyFill="1" applyBorder="1" applyAlignment="1">
      <alignment vertical="center"/>
    </xf>
    <xf numFmtId="164" fontId="2" fillId="0" borderId="3" xfId="0" applyNumberFormat="1" applyFont="1" applyBorder="1"/>
    <xf numFmtId="164" fontId="3" fillId="0" borderId="11" xfId="1" applyNumberFormat="1" applyFont="1" applyFill="1" applyBorder="1" applyAlignment="1">
      <alignment horizontal="center"/>
    </xf>
    <xf numFmtId="164" fontId="3" fillId="0" borderId="11" xfId="1" applyNumberFormat="1" applyFont="1" applyFill="1" applyBorder="1" applyAlignment="1">
      <alignment horizontal="right"/>
    </xf>
    <xf numFmtId="164" fontId="4" fillId="0" borderId="11" xfId="1" applyNumberFormat="1" applyFont="1" applyFill="1" applyBorder="1"/>
    <xf numFmtId="164" fontId="3" fillId="0" borderId="11" xfId="1" applyNumberFormat="1" applyFont="1" applyFill="1" applyBorder="1"/>
    <xf numFmtId="164" fontId="2" fillId="0" borderId="11" xfId="0" applyNumberFormat="1" applyFont="1" applyFill="1" applyBorder="1"/>
    <xf numFmtId="14" fontId="2" fillId="0" borderId="11" xfId="0" applyNumberFormat="1" applyFont="1" applyFill="1" applyBorder="1"/>
    <xf numFmtId="3" fontId="0" fillId="0" borderId="15" xfId="0" applyNumberFormat="1" applyFont="1" applyFill="1" applyBorder="1" applyAlignment="1">
      <alignment vertical="center"/>
    </xf>
    <xf numFmtId="164" fontId="3" fillId="0" borderId="8" xfId="1" applyNumberFormat="1" applyFont="1" applyFill="1" applyBorder="1" applyAlignment="1">
      <alignment horizontal="center"/>
    </xf>
    <xf numFmtId="164" fontId="3" fillId="0" borderId="9" xfId="1" applyNumberFormat="1" applyFont="1" applyFill="1" applyBorder="1" applyAlignment="1">
      <alignment horizontal="left"/>
    </xf>
    <xf numFmtId="164" fontId="4" fillId="0" borderId="9" xfId="1" applyNumberFormat="1" applyFont="1" applyFill="1" applyBorder="1"/>
    <xf numFmtId="164" fontId="3" fillId="0" borderId="9" xfId="1" applyNumberFormat="1" applyFont="1" applyFill="1" applyBorder="1"/>
    <xf numFmtId="14" fontId="4" fillId="0" borderId="9" xfId="1" applyNumberFormat="1" applyFont="1" applyFill="1" applyBorder="1"/>
    <xf numFmtId="3" fontId="0" fillId="4" borderId="9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3" fontId="0" fillId="6" borderId="9" xfId="0" applyNumberFormat="1" applyFont="1" applyFill="1" applyBorder="1" applyAlignment="1">
      <alignment vertical="center"/>
    </xf>
    <xf numFmtId="3" fontId="0" fillId="6" borderId="10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164" fontId="4" fillId="0" borderId="2" xfId="1" applyNumberFormat="1" applyFont="1" applyFill="1" applyBorder="1"/>
    <xf numFmtId="3" fontId="15" fillId="5" borderId="1" xfId="0" applyNumberFormat="1" applyFont="1" applyFill="1" applyBorder="1" applyAlignment="1">
      <alignment vertical="center"/>
    </xf>
    <xf numFmtId="3" fontId="4" fillId="2" borderId="1" xfId="1" applyNumberFormat="1" applyFont="1" applyFill="1" applyBorder="1"/>
    <xf numFmtId="3" fontId="3" fillId="2" borderId="1" xfId="1" applyNumberFormat="1" applyFont="1" applyFill="1" applyBorder="1"/>
    <xf numFmtId="3" fontId="3" fillId="3" borderId="1" xfId="1" applyNumberFormat="1" applyFont="1" applyFill="1" applyBorder="1"/>
    <xf numFmtId="164" fontId="16" fillId="0" borderId="13" xfId="0" applyNumberFormat="1" applyFont="1" applyBorder="1" applyAlignment="1"/>
    <xf numFmtId="3" fontId="16" fillId="5" borderId="9" xfId="0" applyNumberFormat="1" applyFont="1" applyFill="1" applyBorder="1" applyAlignment="1">
      <alignment vertical="center"/>
    </xf>
    <xf numFmtId="3" fontId="15" fillId="0" borderId="0" xfId="0" applyNumberFormat="1" applyFont="1" applyFill="1" applyBorder="1" applyAlignment="1">
      <alignment vertical="center"/>
    </xf>
    <xf numFmtId="3" fontId="15" fillId="5" borderId="3" xfId="0" applyNumberFormat="1" applyFont="1" applyFill="1" applyBorder="1" applyAlignment="1">
      <alignment vertical="center"/>
    </xf>
    <xf numFmtId="3" fontId="15" fillId="5" borderId="9" xfId="0" applyNumberFormat="1" applyFont="1" applyFill="1" applyBorder="1" applyAlignment="1">
      <alignment vertical="center"/>
    </xf>
    <xf numFmtId="3" fontId="15" fillId="0" borderId="11" xfId="0" applyNumberFormat="1" applyFont="1" applyFill="1" applyBorder="1" applyAlignment="1">
      <alignment vertical="center"/>
    </xf>
    <xf numFmtId="3" fontId="16" fillId="5" borderId="9" xfId="0" applyNumberFormat="1" applyFont="1" applyFill="1" applyBorder="1" applyAlignment="1">
      <alignment horizontal="center" vertical="center"/>
    </xf>
    <xf numFmtId="164" fontId="4" fillId="0" borderId="0" xfId="0" applyNumberFormat="1" applyFont="1"/>
    <xf numFmtId="164" fontId="4" fillId="0" borderId="0" xfId="2" applyNumberFormat="1" applyFont="1"/>
    <xf numFmtId="3" fontId="0" fillId="5" borderId="7" xfId="0" applyNumberFormat="1" applyFont="1" applyFill="1" applyBorder="1" applyAlignment="1">
      <alignment vertical="center"/>
    </xf>
    <xf numFmtId="0" fontId="15" fillId="0" borderId="1" xfId="0" applyFont="1" applyBorder="1" applyAlignment="1">
      <alignment vertical="center" wrapText="1"/>
    </xf>
    <xf numFmtId="164" fontId="18" fillId="0" borderId="1" xfId="0" applyNumberFormat="1" applyFont="1" applyBorder="1" applyAlignment="1">
      <alignment horizontal="center" vertical="center"/>
    </xf>
    <xf numFmtId="3" fontId="15" fillId="4" borderId="1" xfId="0" applyNumberFormat="1" applyFont="1" applyFill="1" applyBorder="1" applyAlignment="1">
      <alignment vertical="center"/>
    </xf>
    <xf numFmtId="3" fontId="15" fillId="6" borderId="1" xfId="0" applyNumberFormat="1" applyFont="1" applyFill="1" applyBorder="1" applyAlignment="1">
      <alignment vertical="center"/>
    </xf>
    <xf numFmtId="3" fontId="15" fillId="6" borderId="4" xfId="0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vertical="center"/>
    </xf>
    <xf numFmtId="164" fontId="4" fillId="0" borderId="1" xfId="1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vertical="center"/>
    </xf>
    <xf numFmtId="14" fontId="4" fillId="0" borderId="1" xfId="1" applyNumberFormat="1" applyFont="1" applyFill="1" applyBorder="1" applyAlignment="1">
      <alignment vertical="center"/>
    </xf>
    <xf numFmtId="164" fontId="4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4" fillId="0" borderId="1" xfId="1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vertical="center"/>
    </xf>
    <xf numFmtId="164" fontId="4" fillId="0" borderId="3" xfId="1" applyNumberFormat="1" applyFont="1" applyFill="1" applyBorder="1" applyAlignment="1">
      <alignment horizontal="left" vertical="center"/>
    </xf>
    <xf numFmtId="164" fontId="4" fillId="0" borderId="3" xfId="1" applyNumberFormat="1" applyFont="1" applyFill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vertical="center" wrapText="1"/>
    </xf>
    <xf numFmtId="164" fontId="7" fillId="0" borderId="2" xfId="0" applyNumberFormat="1" applyFont="1" applyBorder="1" applyAlignment="1">
      <alignment horizontal="left" vertical="center" wrapText="1"/>
    </xf>
    <xf numFmtId="164" fontId="4" fillId="0" borderId="1" xfId="1" applyNumberFormat="1" applyFont="1" applyFill="1" applyBorder="1" applyAlignment="1">
      <alignment vertical="center" wrapText="1"/>
    </xf>
    <xf numFmtId="3" fontId="10" fillId="4" borderId="1" xfId="0" applyNumberFormat="1" applyFont="1" applyFill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6" borderId="1" xfId="0" applyNumberFormat="1" applyFont="1" applyFill="1" applyBorder="1" applyAlignment="1">
      <alignment vertical="center"/>
    </xf>
    <xf numFmtId="3" fontId="10" fillId="6" borderId="4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left" vertical="center" wrapText="1"/>
    </xf>
    <xf numFmtId="164" fontId="2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11" fillId="7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1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14" fillId="7" borderId="1" xfId="0" applyFont="1" applyFill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164" fontId="3" fillId="5" borderId="1" xfId="1" applyNumberFormat="1" applyFont="1" applyFill="1" applyBorder="1"/>
    <xf numFmtId="3" fontId="3" fillId="5" borderId="1" xfId="1" applyNumberFormat="1" applyFont="1" applyFill="1" applyBorder="1"/>
    <xf numFmtId="164" fontId="4" fillId="0" borderId="1" xfId="1" applyNumberFormat="1" applyFont="1" applyFill="1" applyBorder="1" applyAlignment="1">
      <alignment horizontal="center" vertical="center"/>
    </xf>
    <xf numFmtId="0" fontId="19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wrapText="1"/>
    </xf>
    <xf numFmtId="164" fontId="3" fillId="4" borderId="1" xfId="1" applyNumberFormat="1" applyFont="1" applyFill="1" applyBorder="1"/>
    <xf numFmtId="164" fontId="3" fillId="0" borderId="2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164" fontId="4" fillId="0" borderId="1" xfId="1" applyNumberFormat="1" applyFont="1" applyFill="1" applyBorder="1" applyAlignment="1">
      <alignment horizontal="left" vertical="center"/>
    </xf>
    <xf numFmtId="0" fontId="19" fillId="0" borderId="1" xfId="0" applyFont="1" applyBorder="1" applyAlignment="1">
      <alignment horizontal="left" vertical="center" wrapText="1"/>
    </xf>
    <xf numFmtId="0" fontId="15" fillId="0" borderId="1" xfId="0" applyFont="1" applyFill="1" applyBorder="1" applyAlignment="1">
      <alignment vertical="center" wrapText="1"/>
    </xf>
    <xf numFmtId="164" fontId="18" fillId="0" borderId="1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Alignment="1">
      <alignment vertical="center"/>
    </xf>
    <xf numFmtId="164" fontId="21" fillId="0" borderId="1" xfId="1" applyNumberFormat="1" applyFont="1" applyFill="1" applyBorder="1" applyAlignment="1">
      <alignment horizontal="right" vertical="center"/>
    </xf>
    <xf numFmtId="3" fontId="20" fillId="5" borderId="1" xfId="0" applyNumberFormat="1" applyFont="1" applyFill="1" applyBorder="1" applyAlignment="1">
      <alignment vertical="center"/>
    </xf>
    <xf numFmtId="3" fontId="20" fillId="6" borderId="1" xfId="0" applyNumberFormat="1" applyFont="1" applyFill="1" applyBorder="1" applyAlignment="1">
      <alignment vertical="center"/>
    </xf>
    <xf numFmtId="3" fontId="20" fillId="6" borderId="4" xfId="0" applyNumberFormat="1" applyFont="1" applyFill="1" applyBorder="1" applyAlignment="1">
      <alignment vertical="center"/>
    </xf>
    <xf numFmtId="164" fontId="22" fillId="0" borderId="0" xfId="0" applyNumberFormat="1" applyFont="1" applyAlignment="1">
      <alignment vertical="center"/>
    </xf>
    <xf numFmtId="164" fontId="15" fillId="0" borderId="1" xfId="0" applyNumberFormat="1" applyFont="1" applyFill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164" fontId="3" fillId="0" borderId="0" xfId="1" applyNumberFormat="1" applyFont="1" applyAlignment="1">
      <alignment horizontal="center"/>
    </xf>
    <xf numFmtId="164" fontId="3" fillId="0" borderId="3" xfId="1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164" fontId="0" fillId="0" borderId="16" xfId="0" applyNumberFormat="1" applyBorder="1" applyAlignment="1">
      <alignment horizontal="left"/>
    </xf>
    <xf numFmtId="164" fontId="0" fillId="0" borderId="1" xfId="0" applyNumberFormat="1" applyBorder="1" applyAlignment="1">
      <alignment horizontal="left"/>
    </xf>
    <xf numFmtId="164" fontId="13" fillId="0" borderId="17" xfId="0" applyNumberFormat="1" applyFont="1" applyBorder="1" applyAlignment="1">
      <alignment horizontal="center"/>
    </xf>
    <xf numFmtId="164" fontId="13" fillId="0" borderId="13" xfId="0" applyNumberFormat="1" applyFont="1" applyBorder="1" applyAlignment="1">
      <alignment horizontal="center"/>
    </xf>
    <xf numFmtId="164" fontId="6" fillId="0" borderId="18" xfId="0" applyNumberFormat="1" applyFont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center" vertical="center" wrapText="1"/>
    </xf>
    <xf numFmtId="164" fontId="6" fillId="0" borderId="1" xfId="2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6" fillId="0" borderId="18" xfId="2" applyNumberFormat="1" applyFont="1" applyBorder="1" applyAlignment="1">
      <alignment horizontal="center" vertical="center" wrapText="1"/>
    </xf>
    <xf numFmtId="164" fontId="6" fillId="0" borderId="20" xfId="2" applyNumberFormat="1" applyFont="1" applyBorder="1" applyAlignment="1">
      <alignment horizontal="center" vertical="center" wrapText="1"/>
    </xf>
    <xf numFmtId="164" fontId="6" fillId="0" borderId="21" xfId="2" applyNumberFormat="1" applyFont="1" applyBorder="1" applyAlignment="1">
      <alignment horizontal="center" vertical="center" wrapText="1"/>
    </xf>
    <xf numFmtId="164" fontId="6" fillId="0" borderId="19" xfId="2" applyNumberFormat="1" applyFont="1" applyBorder="1" applyAlignment="1">
      <alignment horizontal="center" vertical="center" wrapText="1"/>
    </xf>
    <xf numFmtId="164" fontId="6" fillId="0" borderId="0" xfId="2" applyNumberFormat="1" applyFont="1" applyBorder="1" applyAlignment="1">
      <alignment horizontal="center" vertical="center" wrapText="1"/>
    </xf>
    <xf numFmtId="164" fontId="6" fillId="0" borderId="22" xfId="2" applyNumberFormat="1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6" fillId="0" borderId="16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1" xfId="0" applyNumberFormat="1" applyBorder="1" applyAlignment="1">
      <alignment horizontal="center" wrapText="1"/>
    </xf>
    <xf numFmtId="164" fontId="7" fillId="0" borderId="1" xfId="2" applyNumberFormat="1" applyFont="1" applyBorder="1" applyAlignment="1">
      <alignment horizontal="center" vertical="center"/>
    </xf>
    <xf numFmtId="164" fontId="7" fillId="0" borderId="3" xfId="2" applyNumberFormat="1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 wrapText="1"/>
    </xf>
    <xf numFmtId="164" fontId="10" fillId="0" borderId="26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 wrapText="1"/>
    </xf>
    <xf numFmtId="164" fontId="7" fillId="0" borderId="26" xfId="2" applyNumberFormat="1" applyFont="1" applyBorder="1" applyAlignment="1">
      <alignment horizontal="center" vertical="center" wrapText="1"/>
    </xf>
    <xf numFmtId="164" fontId="6" fillId="0" borderId="15" xfId="2" applyNumberFormat="1" applyFont="1" applyBorder="1" applyAlignment="1">
      <alignment horizontal="center" vertical="center" wrapText="1"/>
    </xf>
    <xf numFmtId="164" fontId="6" fillId="0" borderId="20" xfId="0" applyNumberFormat="1" applyFont="1" applyBorder="1" applyAlignment="1">
      <alignment horizontal="center" vertical="center" wrapText="1"/>
    </xf>
    <xf numFmtId="164" fontId="6" fillId="0" borderId="21" xfId="0" applyNumberFormat="1" applyFont="1" applyBorder="1" applyAlignment="1">
      <alignment horizontal="center" vertical="center" wrapText="1"/>
    </xf>
    <xf numFmtId="164" fontId="6" fillId="0" borderId="4" xfId="2" applyNumberFormat="1" applyFont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164" fontId="3" fillId="0" borderId="11" xfId="1" applyNumberFormat="1" applyFont="1" applyBorder="1" applyAlignment="1">
      <alignment horizontal="center"/>
    </xf>
    <xf numFmtId="164" fontId="3" fillId="0" borderId="13" xfId="1" applyNumberFormat="1" applyFont="1" applyBorder="1" applyAlignment="1">
      <alignment horizontal="center"/>
    </xf>
    <xf numFmtId="0" fontId="11" fillId="6" borderId="2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164" fontId="10" fillId="0" borderId="2" xfId="2" applyNumberFormat="1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/>
    </xf>
    <xf numFmtId="164" fontId="6" fillId="0" borderId="26" xfId="2" applyNumberFormat="1" applyFont="1" applyBorder="1" applyAlignment="1">
      <alignment horizontal="center" vertical="center" wrapText="1"/>
    </xf>
    <xf numFmtId="164" fontId="6" fillId="0" borderId="2" xfId="2" applyNumberFormat="1" applyFont="1" applyBorder="1" applyAlignment="1">
      <alignment horizontal="center" vertical="center" wrapText="1"/>
    </xf>
    <xf numFmtId="164" fontId="6" fillId="0" borderId="27" xfId="2" applyNumberFormat="1" applyFont="1" applyBorder="1" applyAlignment="1">
      <alignment horizontal="center" vertical="center" wrapText="1"/>
    </xf>
    <xf numFmtId="164" fontId="6" fillId="0" borderId="28" xfId="2" applyNumberFormat="1" applyFont="1" applyBorder="1" applyAlignment="1">
      <alignment horizontal="center" vertical="center" wrapText="1"/>
    </xf>
    <xf numFmtId="164" fontId="6" fillId="0" borderId="13" xfId="2" applyNumberFormat="1" applyFont="1" applyBorder="1" applyAlignment="1">
      <alignment horizontal="center" vertical="center" wrapText="1"/>
    </xf>
    <xf numFmtId="164" fontId="6" fillId="0" borderId="14" xfId="2" applyNumberFormat="1" applyFont="1" applyBorder="1" applyAlignment="1">
      <alignment horizontal="center" vertical="center" wrapText="1"/>
    </xf>
    <xf numFmtId="0" fontId="11" fillId="6" borderId="29" xfId="0" applyFont="1" applyFill="1" applyBorder="1" applyAlignment="1">
      <alignment horizontal="center" vertical="center"/>
    </xf>
    <xf numFmtId="164" fontId="6" fillId="0" borderId="30" xfId="2" applyNumberFormat="1" applyFont="1" applyBorder="1" applyAlignment="1">
      <alignment horizontal="center" vertical="center" wrapText="1"/>
    </xf>
    <xf numFmtId="164" fontId="6" fillId="0" borderId="11" xfId="2" applyNumberFormat="1" applyFont="1" applyBorder="1" applyAlignment="1">
      <alignment horizontal="center" vertical="center" wrapText="1"/>
    </xf>
    <xf numFmtId="164" fontId="6" fillId="0" borderId="31" xfId="2" applyNumberFormat="1" applyFont="1" applyBorder="1" applyAlignment="1">
      <alignment horizontal="center" vertical="center" wrapText="1"/>
    </xf>
    <xf numFmtId="164" fontId="6" fillId="0" borderId="27" xfId="0" applyNumberFormat="1" applyFont="1" applyBorder="1" applyAlignment="1">
      <alignment horizontal="center" vertical="center" wrapText="1"/>
    </xf>
    <xf numFmtId="164" fontId="6" fillId="0" borderId="13" xfId="0" applyNumberFormat="1" applyFont="1" applyBorder="1" applyAlignment="1">
      <alignment horizontal="center" vertical="center" wrapText="1"/>
    </xf>
    <xf numFmtId="164" fontId="6" fillId="0" borderId="28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164" fontId="7" fillId="0" borderId="2" xfId="2" applyNumberFormat="1" applyFont="1" applyBorder="1" applyAlignment="1">
      <alignment horizontal="center" vertical="center" wrapText="1"/>
    </xf>
    <xf numFmtId="164" fontId="0" fillId="0" borderId="17" xfId="0" applyNumberFormat="1" applyBorder="1" applyAlignment="1">
      <alignment horizontal="left"/>
    </xf>
    <xf numFmtId="164" fontId="0" fillId="0" borderId="13" xfId="0" applyNumberFormat="1" applyBorder="1" applyAlignment="1">
      <alignment horizontal="left"/>
    </xf>
    <xf numFmtId="164" fontId="0" fillId="0" borderId="28" xfId="0" applyNumberFormat="1" applyBorder="1" applyAlignment="1">
      <alignment horizontal="left"/>
    </xf>
    <xf numFmtId="164" fontId="0" fillId="0" borderId="27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28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7" fillId="0" borderId="2" xfId="2" applyNumberFormat="1" applyFont="1" applyBorder="1" applyAlignment="1">
      <alignment horizontal="center" vertical="center"/>
    </xf>
    <xf numFmtId="164" fontId="0" fillId="0" borderId="32" xfId="0" applyNumberFormat="1" applyBorder="1" applyAlignment="1">
      <alignment horizontal="center"/>
    </xf>
    <xf numFmtId="164" fontId="0" fillId="0" borderId="33" xfId="0" applyNumberFormat="1" applyBorder="1" applyAlignment="1">
      <alignment horizontal="center"/>
    </xf>
    <xf numFmtId="164" fontId="0" fillId="0" borderId="34" xfId="0" applyNumberFormat="1" applyBorder="1" applyAlignment="1">
      <alignment horizontal="center"/>
    </xf>
    <xf numFmtId="164" fontId="6" fillId="0" borderId="17" xfId="0" applyNumberFormat="1" applyFont="1" applyBorder="1" applyAlignment="1">
      <alignment horizontal="center"/>
    </xf>
    <xf numFmtId="164" fontId="6" fillId="0" borderId="13" xfId="0" applyNumberFormat="1" applyFont="1" applyBorder="1" applyAlignment="1">
      <alignment horizontal="center"/>
    </xf>
    <xf numFmtId="164" fontId="6" fillId="0" borderId="14" xfId="0" applyNumberFormat="1" applyFont="1" applyBorder="1" applyAlignment="1">
      <alignment horizontal="center"/>
    </xf>
    <xf numFmtId="164" fontId="0" fillId="0" borderId="27" xfId="0" applyNumberFormat="1" applyBorder="1" applyAlignment="1">
      <alignment horizontal="center" wrapText="1"/>
    </xf>
    <xf numFmtId="164" fontId="0" fillId="0" borderId="13" xfId="0" applyNumberFormat="1" applyBorder="1" applyAlignment="1">
      <alignment horizontal="center" wrapText="1"/>
    </xf>
    <xf numFmtId="164" fontId="0" fillId="0" borderId="28" xfId="0" applyNumberFormat="1" applyBorder="1" applyAlignment="1">
      <alignment horizontal="center" wrapText="1"/>
    </xf>
    <xf numFmtId="0" fontId="0" fillId="7" borderId="27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28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28" xfId="0" applyFont="1" applyBorder="1" applyAlignment="1">
      <alignment horizontal="center"/>
    </xf>
    <xf numFmtId="0" fontId="12" fillId="0" borderId="5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3" fontId="15" fillId="5" borderId="1" xfId="0" applyNumberFormat="1" applyFont="1" applyFill="1" applyBorder="1" applyAlignment="1">
      <alignment horizontal="center" vertical="center"/>
    </xf>
    <xf numFmtId="3" fontId="15" fillId="5" borderId="3" xfId="0" applyNumberFormat="1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 vertical="center"/>
    </xf>
    <xf numFmtId="3" fontId="15" fillId="8" borderId="1" xfId="0" applyNumberFormat="1" applyFont="1" applyFill="1" applyBorder="1" applyAlignment="1">
      <alignment vertical="center"/>
    </xf>
    <xf numFmtId="3" fontId="15" fillId="8" borderId="4" xfId="0" applyNumberFormat="1" applyFont="1" applyFill="1" applyBorder="1" applyAlignment="1">
      <alignment vertical="center"/>
    </xf>
    <xf numFmtId="3" fontId="0" fillId="9" borderId="1" xfId="0" applyNumberFormat="1" applyFont="1" applyFill="1" applyBorder="1" applyAlignment="1">
      <alignment vertical="center"/>
    </xf>
    <xf numFmtId="3" fontId="15" fillId="9" borderId="1" xfId="0" applyNumberFormat="1" applyFont="1" applyFill="1" applyBorder="1" applyAlignment="1">
      <alignment vertical="center"/>
    </xf>
    <xf numFmtId="0" fontId="11" fillId="8" borderId="1" xfId="0" applyFont="1" applyFill="1" applyBorder="1" applyAlignment="1">
      <alignment horizontal="center" vertical="center"/>
    </xf>
    <xf numFmtId="0" fontId="11" fillId="8" borderId="4" xfId="0" applyFont="1" applyFill="1" applyBorder="1" applyAlignment="1">
      <alignment horizontal="center" vertical="center"/>
    </xf>
    <xf numFmtId="0" fontId="11" fillId="8" borderId="3" xfId="0" applyFont="1" applyFill="1" applyBorder="1" applyAlignment="1">
      <alignment horizontal="center" vertical="center"/>
    </xf>
    <xf numFmtId="0" fontId="11" fillId="8" borderId="12" xfId="0" applyFont="1" applyFill="1" applyBorder="1" applyAlignment="1">
      <alignment horizontal="center" vertical="center"/>
    </xf>
    <xf numFmtId="3" fontId="0" fillId="8" borderId="1" xfId="0" applyNumberFormat="1" applyFont="1" applyFill="1" applyBorder="1" applyAlignment="1">
      <alignment vertical="center"/>
    </xf>
    <xf numFmtId="3" fontId="0" fillId="8" borderId="4" xfId="0" applyNumberFormat="1" applyFont="1" applyFill="1" applyBorder="1" applyAlignment="1">
      <alignment vertical="center"/>
    </xf>
    <xf numFmtId="164" fontId="4" fillId="8" borderId="1" xfId="1" applyNumberFormat="1" applyFont="1" applyFill="1" applyBorder="1" applyAlignment="1">
      <alignment vertical="center"/>
    </xf>
    <xf numFmtId="164" fontId="3" fillId="8" borderId="1" xfId="1" applyNumberFormat="1" applyFont="1" applyFill="1" applyBorder="1"/>
    <xf numFmtId="164" fontId="3" fillId="8" borderId="4" xfId="1" applyNumberFormat="1" applyFont="1" applyFill="1" applyBorder="1"/>
    <xf numFmtId="164" fontId="4" fillId="8" borderId="1" xfId="1" applyNumberFormat="1" applyFont="1" applyFill="1" applyBorder="1" applyAlignment="1">
      <alignment horizontal="right" vertical="center"/>
    </xf>
  </cellXfs>
  <cellStyles count="3"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colors>
    <mruColors>
      <color rgb="FFFFFF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4"/>
  <sheetViews>
    <sheetView zoomScale="90" zoomScaleNormal="90" workbookViewId="0">
      <pane ySplit="8" topLeftCell="A9" activePane="bottomLeft" state="frozen"/>
      <selection activeCell="A9" sqref="A9:IV12"/>
      <selection pane="bottomLeft" activeCell="A33" sqref="A33:A36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22" t="s">
        <v>57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</row>
    <row r="2" spans="1:29" x14ac:dyDescent="0.25">
      <c r="A2" s="225" t="s">
        <v>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</row>
    <row r="3" spans="1:29" x14ac:dyDescent="0.25">
      <c r="A3" s="206" t="s">
        <v>7</v>
      </c>
      <c r="B3" s="207"/>
      <c r="C3" s="207"/>
      <c r="D3" s="207"/>
      <c r="E3" s="207"/>
      <c r="F3" s="207"/>
      <c r="G3" s="207"/>
      <c r="H3" s="207"/>
      <c r="I3" s="207"/>
      <c r="J3" s="207"/>
      <c r="K3" s="228" t="s">
        <v>63</v>
      </c>
      <c r="L3" s="228"/>
      <c r="M3" s="228"/>
      <c r="N3" s="228"/>
      <c r="O3" s="228"/>
      <c r="P3" s="228"/>
      <c r="Q3" s="228"/>
      <c r="R3" s="228" t="s">
        <v>95</v>
      </c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9"/>
    </row>
    <row r="4" spans="1:29" x14ac:dyDescent="0.25">
      <c r="A4" s="206" t="s">
        <v>8</v>
      </c>
      <c r="B4" s="207"/>
      <c r="C4" s="207"/>
      <c r="D4" s="207"/>
      <c r="E4" s="207"/>
      <c r="F4" s="207"/>
      <c r="G4" s="207"/>
      <c r="H4" s="207"/>
      <c r="I4" s="207"/>
      <c r="J4" s="207"/>
      <c r="K4" s="230" t="s">
        <v>24</v>
      </c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9"/>
    </row>
    <row r="5" spans="1:29" x14ac:dyDescent="0.25">
      <c r="A5" s="206" t="s">
        <v>22</v>
      </c>
      <c r="B5" s="207"/>
      <c r="C5" s="207"/>
      <c r="D5" s="207"/>
      <c r="E5" s="207"/>
      <c r="F5" s="207"/>
      <c r="G5" s="207"/>
      <c r="H5" s="207"/>
      <c r="I5" s="207"/>
      <c r="J5" s="207"/>
      <c r="K5" s="228" t="s">
        <v>40</v>
      </c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9"/>
    </row>
    <row r="6" spans="1:29" x14ac:dyDescent="0.25">
      <c r="A6" s="206" t="s">
        <v>9</v>
      </c>
      <c r="B6" s="207"/>
      <c r="C6" s="207"/>
      <c r="D6" s="207"/>
      <c r="E6" s="207"/>
      <c r="F6" s="207"/>
      <c r="G6" s="207"/>
      <c r="H6" s="207"/>
      <c r="I6" s="207"/>
      <c r="J6" s="207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9"/>
    </row>
    <row r="7" spans="1:29" x14ac:dyDescent="0.25">
      <c r="A7" s="206" t="s">
        <v>10</v>
      </c>
      <c r="B7" s="207"/>
      <c r="C7" s="207"/>
      <c r="D7" s="207"/>
      <c r="E7" s="207"/>
      <c r="F7" s="207"/>
      <c r="G7" s="207"/>
      <c r="H7" s="207"/>
      <c r="I7" s="207"/>
      <c r="J7" s="207"/>
      <c r="K7" s="228" t="s">
        <v>65</v>
      </c>
      <c r="L7" s="228"/>
      <c r="M7" s="228"/>
      <c r="N7" s="228"/>
      <c r="O7" s="228"/>
      <c r="P7" s="228"/>
      <c r="Q7" s="228"/>
      <c r="R7" s="228" t="s">
        <v>64</v>
      </c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9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 x14ac:dyDescent="0.25">
      <c r="A9" s="216" t="s">
        <v>11</v>
      </c>
      <c r="B9" s="214" t="s">
        <v>28</v>
      </c>
      <c r="C9" s="215"/>
      <c r="D9" s="216"/>
      <c r="E9" s="210" t="s">
        <v>29</v>
      </c>
      <c r="F9" s="240"/>
      <c r="G9" s="241"/>
      <c r="H9" s="212" t="s">
        <v>12</v>
      </c>
      <c r="I9" s="212" t="s">
        <v>13</v>
      </c>
      <c r="J9" s="38" t="s">
        <v>14</v>
      </c>
      <c r="K9" s="212" t="s">
        <v>58</v>
      </c>
      <c r="L9" s="212" t="s">
        <v>15</v>
      </c>
      <c r="M9" s="212"/>
      <c r="N9" s="38" t="s">
        <v>16</v>
      </c>
      <c r="O9" s="212" t="s">
        <v>17</v>
      </c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42"/>
    </row>
    <row r="10" spans="1:29" s="39" customFormat="1" ht="30" customHeight="1" x14ac:dyDescent="0.25">
      <c r="A10" s="219"/>
      <c r="B10" s="217"/>
      <c r="C10" s="218"/>
      <c r="D10" s="219"/>
      <c r="E10" s="210" t="s">
        <v>30</v>
      </c>
      <c r="F10" s="210" t="s">
        <v>31</v>
      </c>
      <c r="G10" s="210" t="s">
        <v>32</v>
      </c>
      <c r="H10" s="212"/>
      <c r="I10" s="212"/>
      <c r="J10" s="237" t="s">
        <v>18</v>
      </c>
      <c r="K10" s="212"/>
      <c r="L10" s="231" t="s">
        <v>19</v>
      </c>
      <c r="M10" s="231" t="s">
        <v>20</v>
      </c>
      <c r="N10" s="235" t="s">
        <v>21</v>
      </c>
      <c r="O10" s="220">
        <v>1</v>
      </c>
      <c r="P10" s="233">
        <v>2</v>
      </c>
      <c r="Q10" s="233">
        <v>3</v>
      </c>
      <c r="R10" s="233">
        <v>4</v>
      </c>
      <c r="S10" s="233">
        <v>5</v>
      </c>
      <c r="T10" s="204">
        <v>6</v>
      </c>
      <c r="U10" s="204">
        <v>7</v>
      </c>
      <c r="V10" s="204">
        <v>8</v>
      </c>
      <c r="W10" s="204">
        <v>9</v>
      </c>
      <c r="X10" s="204">
        <v>10</v>
      </c>
      <c r="Y10" s="204">
        <v>11</v>
      </c>
      <c r="Z10" s="204">
        <v>12</v>
      </c>
      <c r="AA10" s="204">
        <v>13</v>
      </c>
      <c r="AB10" s="204">
        <v>14</v>
      </c>
      <c r="AC10" s="243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11"/>
      <c r="F11" s="211"/>
      <c r="G11" s="211"/>
      <c r="H11" s="213"/>
      <c r="I11" s="213"/>
      <c r="J11" s="238"/>
      <c r="K11" s="213"/>
      <c r="L11" s="232"/>
      <c r="M11" s="232"/>
      <c r="N11" s="236"/>
      <c r="O11" s="221"/>
      <c r="P11" s="234"/>
      <c r="Q11" s="234"/>
      <c r="R11" s="234"/>
      <c r="S11" s="234"/>
      <c r="T11" s="205"/>
      <c r="U11" s="205"/>
      <c r="V11" s="205"/>
      <c r="W11" s="205"/>
      <c r="X11" s="205"/>
      <c r="Y11" s="205"/>
      <c r="Z11" s="205"/>
      <c r="AA11" s="205"/>
      <c r="AB11" s="205"/>
      <c r="AC11" s="244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66</v>
      </c>
      <c r="J12" s="2">
        <f>SUM(O12:AC12)</f>
        <v>686.99999999999989</v>
      </c>
      <c r="K12" s="22"/>
      <c r="L12" s="81">
        <v>42736</v>
      </c>
      <c r="M12" s="81">
        <v>48213</v>
      </c>
      <c r="N12" s="37"/>
      <c r="O12" s="42">
        <f t="shared" ref="O12:AC12" si="0">0.05*$K$120</f>
        <v>45.800000000000004</v>
      </c>
      <c r="P12" s="43">
        <f t="shared" si="0"/>
        <v>45.800000000000004</v>
      </c>
      <c r="Q12" s="43">
        <f t="shared" si="0"/>
        <v>45.800000000000004</v>
      </c>
      <c r="R12" s="43">
        <f t="shared" si="0"/>
        <v>45.800000000000004</v>
      </c>
      <c r="S12" s="43">
        <f t="shared" si="0"/>
        <v>45.800000000000004</v>
      </c>
      <c r="T12" s="44">
        <f t="shared" si="0"/>
        <v>45.800000000000004</v>
      </c>
      <c r="U12" s="44">
        <f t="shared" si="0"/>
        <v>45.800000000000004</v>
      </c>
      <c r="V12" s="44">
        <f t="shared" si="0"/>
        <v>45.800000000000004</v>
      </c>
      <c r="W12" s="44">
        <f t="shared" si="0"/>
        <v>45.800000000000004</v>
      </c>
      <c r="X12" s="44">
        <f t="shared" si="0"/>
        <v>45.800000000000004</v>
      </c>
      <c r="Y12" s="44">
        <f t="shared" si="0"/>
        <v>45.800000000000004</v>
      </c>
      <c r="Z12" s="44">
        <f t="shared" si="0"/>
        <v>45.800000000000004</v>
      </c>
      <c r="AA12" s="44">
        <f t="shared" si="0"/>
        <v>45.800000000000004</v>
      </c>
      <c r="AB12" s="44">
        <f t="shared" si="0"/>
        <v>45.800000000000004</v>
      </c>
      <c r="AC12" s="45">
        <f t="shared" si="0"/>
        <v>45.800000000000004</v>
      </c>
    </row>
    <row r="13" spans="1:29" x14ac:dyDescent="0.25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s="152" customFormat="1" ht="120" x14ac:dyDescent="0.25">
      <c r="A15" s="145">
        <v>48</v>
      </c>
      <c r="B15" s="146"/>
      <c r="C15" s="154" t="s">
        <v>165</v>
      </c>
      <c r="D15" s="154" t="s">
        <v>53</v>
      </c>
      <c r="E15" s="164" t="s">
        <v>166</v>
      </c>
      <c r="F15" s="164" t="s">
        <v>167</v>
      </c>
      <c r="G15" s="157" t="s">
        <v>168</v>
      </c>
      <c r="H15" s="149"/>
      <c r="I15" s="149" t="s">
        <v>112</v>
      </c>
      <c r="J15" s="148">
        <f>SUM(O15:AC15)</f>
        <v>30</v>
      </c>
      <c r="K15" s="149"/>
      <c r="L15" s="150">
        <v>44562</v>
      </c>
      <c r="M15" s="150">
        <v>44926</v>
      </c>
      <c r="N15" s="20" t="s">
        <v>27</v>
      </c>
      <c r="O15" s="160"/>
      <c r="P15" s="161"/>
      <c r="Q15" s="161"/>
      <c r="R15" s="161"/>
      <c r="S15" s="161"/>
      <c r="T15" s="162">
        <v>30</v>
      </c>
      <c r="U15" s="162"/>
      <c r="V15" s="162"/>
      <c r="W15" s="162"/>
      <c r="X15" s="162"/>
      <c r="Y15" s="162"/>
      <c r="Z15" s="162"/>
      <c r="AA15" s="162"/>
      <c r="AB15" s="162"/>
      <c r="AC15" s="163"/>
    </row>
    <row r="16" spans="1:29" s="152" customFormat="1" ht="120" x14ac:dyDescent="0.25">
      <c r="A16" s="145">
        <v>79</v>
      </c>
      <c r="B16" s="146"/>
      <c r="C16" s="154" t="s">
        <v>165</v>
      </c>
      <c r="D16" s="154" t="s">
        <v>53</v>
      </c>
      <c r="E16" s="164" t="s">
        <v>166</v>
      </c>
      <c r="F16" s="164" t="s">
        <v>167</v>
      </c>
      <c r="G16" s="157" t="s">
        <v>168</v>
      </c>
      <c r="H16" s="149"/>
      <c r="I16" s="149" t="s">
        <v>112</v>
      </c>
      <c r="J16" s="148">
        <f>SUM(O16:AC16)</f>
        <v>30</v>
      </c>
      <c r="K16" s="149"/>
      <c r="L16" s="150">
        <v>46388</v>
      </c>
      <c r="M16" s="150">
        <v>46752</v>
      </c>
      <c r="N16" s="20" t="s">
        <v>27</v>
      </c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>
        <v>30</v>
      </c>
      <c r="Z16" s="44"/>
      <c r="AA16" s="44"/>
      <c r="AB16" s="44"/>
      <c r="AC16" s="45"/>
    </row>
    <row r="17" spans="1:29" x14ac:dyDescent="0.25">
      <c r="A17" s="1"/>
      <c r="B17" s="21"/>
      <c r="C17" s="2"/>
      <c r="D17" s="3"/>
      <c r="E17" s="3"/>
      <c r="F17" s="30"/>
      <c r="G17" s="3"/>
      <c r="H17" s="4"/>
      <c r="I17" s="5"/>
      <c r="J17" s="2"/>
      <c r="K17" s="5"/>
      <c r="L17" s="83"/>
      <c r="M17" s="84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2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</row>
    <row r="19" spans="1:29" s="152" customFormat="1" ht="75" x14ac:dyDescent="0.25">
      <c r="A19" s="202">
        <v>66</v>
      </c>
      <c r="B19" s="146"/>
      <c r="C19" s="154" t="s">
        <v>165</v>
      </c>
      <c r="D19" s="154" t="s">
        <v>173</v>
      </c>
      <c r="E19" s="164" t="s">
        <v>175</v>
      </c>
      <c r="F19" s="164" t="s">
        <v>154</v>
      </c>
      <c r="G19" s="157" t="s">
        <v>155</v>
      </c>
      <c r="H19" s="149"/>
      <c r="I19" s="149" t="s">
        <v>112</v>
      </c>
      <c r="J19" s="148">
        <f>SUM(O19:AC19)</f>
        <v>3</v>
      </c>
      <c r="K19" s="149"/>
      <c r="L19" s="150">
        <v>44927</v>
      </c>
      <c r="M19" s="150">
        <v>45291</v>
      </c>
      <c r="N19" s="20" t="s">
        <v>27</v>
      </c>
      <c r="O19" s="42"/>
      <c r="P19" s="43"/>
      <c r="Q19" s="43"/>
      <c r="R19" s="43"/>
      <c r="S19" s="43"/>
      <c r="T19" s="44"/>
      <c r="U19" s="44">
        <v>3</v>
      </c>
      <c r="V19" s="44"/>
      <c r="W19" s="44"/>
      <c r="X19" s="44"/>
      <c r="Y19" s="44"/>
      <c r="Z19" s="44"/>
      <c r="AA19" s="44"/>
      <c r="AB19" s="44"/>
      <c r="AC19" s="45"/>
    </row>
    <row r="20" spans="1:29" s="152" customFormat="1" ht="75" x14ac:dyDescent="0.25">
      <c r="A20" s="203"/>
      <c r="B20" s="146"/>
      <c r="C20" s="154" t="s">
        <v>165</v>
      </c>
      <c r="D20" s="154" t="s">
        <v>174</v>
      </c>
      <c r="E20" s="164" t="s">
        <v>176</v>
      </c>
      <c r="F20" s="164" t="s">
        <v>154</v>
      </c>
      <c r="G20" s="157" t="s">
        <v>177</v>
      </c>
      <c r="H20" s="149"/>
      <c r="I20" s="149" t="s">
        <v>112</v>
      </c>
      <c r="J20" s="148">
        <f>SUM(O20:AC20)</f>
        <v>10</v>
      </c>
      <c r="K20" s="149"/>
      <c r="L20" s="150">
        <v>44927</v>
      </c>
      <c r="M20" s="150">
        <v>45291</v>
      </c>
      <c r="N20" s="20" t="s">
        <v>27</v>
      </c>
      <c r="O20" s="42"/>
      <c r="P20" s="43"/>
      <c r="Q20" s="43"/>
      <c r="R20" s="43"/>
      <c r="S20" s="43"/>
      <c r="T20" s="44"/>
      <c r="U20" s="44">
        <v>10</v>
      </c>
      <c r="V20" s="44"/>
      <c r="W20" s="44"/>
      <c r="X20" s="44"/>
      <c r="Y20" s="44"/>
      <c r="Z20" s="44"/>
      <c r="AA20" s="44"/>
      <c r="AB20" s="44"/>
      <c r="AC20" s="45"/>
    </row>
    <row r="21" spans="1:29" s="152" customFormat="1" ht="75" x14ac:dyDescent="0.25">
      <c r="A21" s="202">
        <v>70</v>
      </c>
      <c r="B21" s="146"/>
      <c r="C21" s="154" t="s">
        <v>165</v>
      </c>
      <c r="D21" s="154" t="s">
        <v>173</v>
      </c>
      <c r="E21" s="164" t="s">
        <v>175</v>
      </c>
      <c r="F21" s="164" t="s">
        <v>154</v>
      </c>
      <c r="G21" s="157" t="s">
        <v>155</v>
      </c>
      <c r="H21" s="149"/>
      <c r="I21" s="149" t="s">
        <v>112</v>
      </c>
      <c r="J21" s="148">
        <f t="shared" ref="J21:J36" si="1">SUM(O21:AC21)</f>
        <v>3</v>
      </c>
      <c r="K21" s="149"/>
      <c r="L21" s="150">
        <v>45292</v>
      </c>
      <c r="M21" s="150">
        <v>45657</v>
      </c>
      <c r="N21" s="20" t="s">
        <v>27</v>
      </c>
      <c r="O21" s="42"/>
      <c r="P21" s="43"/>
      <c r="Q21" s="43"/>
      <c r="R21" s="43"/>
      <c r="S21" s="43"/>
      <c r="T21" s="44"/>
      <c r="U21" s="44"/>
      <c r="V21" s="44">
        <v>3</v>
      </c>
      <c r="W21" s="44"/>
      <c r="X21" s="44"/>
      <c r="Y21" s="44"/>
      <c r="Z21" s="44"/>
      <c r="AA21" s="44"/>
      <c r="AB21" s="44"/>
      <c r="AC21" s="45"/>
    </row>
    <row r="22" spans="1:29" s="152" customFormat="1" ht="75" x14ac:dyDescent="0.25">
      <c r="A22" s="203"/>
      <c r="B22" s="146"/>
      <c r="C22" s="154" t="s">
        <v>165</v>
      </c>
      <c r="D22" s="154" t="s">
        <v>174</v>
      </c>
      <c r="E22" s="164" t="s">
        <v>176</v>
      </c>
      <c r="F22" s="164" t="s">
        <v>154</v>
      </c>
      <c r="G22" s="157" t="s">
        <v>177</v>
      </c>
      <c r="H22" s="149"/>
      <c r="I22" s="149" t="s">
        <v>112</v>
      </c>
      <c r="J22" s="148">
        <f t="shared" si="1"/>
        <v>10</v>
      </c>
      <c r="K22" s="149"/>
      <c r="L22" s="150">
        <v>45292</v>
      </c>
      <c r="M22" s="150">
        <v>45657</v>
      </c>
      <c r="N22" s="20" t="s">
        <v>27</v>
      </c>
      <c r="O22" s="42"/>
      <c r="P22" s="43"/>
      <c r="Q22" s="43"/>
      <c r="R22" s="43"/>
      <c r="S22" s="43"/>
      <c r="T22" s="44"/>
      <c r="U22" s="44"/>
      <c r="V22" s="44">
        <v>10</v>
      </c>
      <c r="W22" s="44"/>
      <c r="X22" s="44"/>
      <c r="Y22" s="44"/>
      <c r="Z22" s="44"/>
      <c r="AA22" s="44"/>
      <c r="AB22" s="44"/>
      <c r="AC22" s="45"/>
    </row>
    <row r="23" spans="1:29" s="152" customFormat="1" ht="75" x14ac:dyDescent="0.25">
      <c r="A23" s="202">
        <v>72</v>
      </c>
      <c r="B23" s="146"/>
      <c r="C23" s="154" t="s">
        <v>165</v>
      </c>
      <c r="D23" s="154" t="s">
        <v>173</v>
      </c>
      <c r="E23" s="164" t="s">
        <v>175</v>
      </c>
      <c r="F23" s="164" t="s">
        <v>154</v>
      </c>
      <c r="G23" s="157" t="s">
        <v>155</v>
      </c>
      <c r="H23" s="149"/>
      <c r="I23" s="149" t="s">
        <v>112</v>
      </c>
      <c r="J23" s="148">
        <f t="shared" si="1"/>
        <v>3</v>
      </c>
      <c r="K23" s="149"/>
      <c r="L23" s="150">
        <v>45658</v>
      </c>
      <c r="M23" s="150">
        <v>46022</v>
      </c>
      <c r="N23" s="20" t="s">
        <v>27</v>
      </c>
      <c r="O23" s="42"/>
      <c r="P23" s="43"/>
      <c r="Q23" s="43"/>
      <c r="R23" s="43"/>
      <c r="S23" s="43"/>
      <c r="T23" s="44"/>
      <c r="U23" s="44"/>
      <c r="V23" s="44"/>
      <c r="W23" s="44">
        <v>3</v>
      </c>
      <c r="X23" s="44"/>
      <c r="Y23" s="44"/>
      <c r="Z23" s="44"/>
      <c r="AA23" s="44"/>
      <c r="AB23" s="44"/>
      <c r="AC23" s="45"/>
    </row>
    <row r="24" spans="1:29" s="152" customFormat="1" ht="75" x14ac:dyDescent="0.25">
      <c r="A24" s="203"/>
      <c r="B24" s="146"/>
      <c r="C24" s="154" t="s">
        <v>165</v>
      </c>
      <c r="D24" s="154" t="s">
        <v>174</v>
      </c>
      <c r="E24" s="164" t="s">
        <v>176</v>
      </c>
      <c r="F24" s="164" t="s">
        <v>154</v>
      </c>
      <c r="G24" s="157" t="s">
        <v>177</v>
      </c>
      <c r="H24" s="149"/>
      <c r="I24" s="149" t="s">
        <v>112</v>
      </c>
      <c r="J24" s="148">
        <f t="shared" si="1"/>
        <v>10</v>
      </c>
      <c r="K24" s="149"/>
      <c r="L24" s="150">
        <v>45658</v>
      </c>
      <c r="M24" s="150">
        <v>46022</v>
      </c>
      <c r="N24" s="20" t="s">
        <v>27</v>
      </c>
      <c r="O24" s="42"/>
      <c r="P24" s="43"/>
      <c r="Q24" s="43"/>
      <c r="R24" s="43"/>
      <c r="S24" s="43"/>
      <c r="T24" s="44"/>
      <c r="U24" s="44"/>
      <c r="V24" s="44"/>
      <c r="W24" s="44">
        <v>10</v>
      </c>
      <c r="X24" s="44"/>
      <c r="Y24" s="44"/>
      <c r="Z24" s="44"/>
      <c r="AA24" s="44"/>
      <c r="AB24" s="44"/>
      <c r="AC24" s="45"/>
    </row>
    <row r="25" spans="1:29" s="152" customFormat="1" ht="75" x14ac:dyDescent="0.25">
      <c r="A25" s="202">
        <v>75</v>
      </c>
      <c r="B25" s="146"/>
      <c r="C25" s="154" t="s">
        <v>165</v>
      </c>
      <c r="D25" s="154" t="s">
        <v>173</v>
      </c>
      <c r="E25" s="164" t="s">
        <v>175</v>
      </c>
      <c r="F25" s="164" t="s">
        <v>154</v>
      </c>
      <c r="G25" s="157" t="s">
        <v>155</v>
      </c>
      <c r="H25" s="149"/>
      <c r="I25" s="149" t="s">
        <v>112</v>
      </c>
      <c r="J25" s="148">
        <f t="shared" si="1"/>
        <v>3</v>
      </c>
      <c r="K25" s="149"/>
      <c r="L25" s="150">
        <v>46023</v>
      </c>
      <c r="M25" s="150">
        <v>46387</v>
      </c>
      <c r="N25" s="20" t="s">
        <v>27</v>
      </c>
      <c r="O25" s="42"/>
      <c r="P25" s="43"/>
      <c r="Q25" s="43"/>
      <c r="R25" s="43"/>
      <c r="S25" s="43"/>
      <c r="T25" s="44"/>
      <c r="U25" s="44"/>
      <c r="V25" s="44"/>
      <c r="W25" s="44"/>
      <c r="X25" s="44">
        <v>3</v>
      </c>
      <c r="Y25" s="44"/>
      <c r="Z25" s="44"/>
      <c r="AA25" s="44"/>
      <c r="AB25" s="44"/>
      <c r="AC25" s="45"/>
    </row>
    <row r="26" spans="1:29" s="152" customFormat="1" ht="75" x14ac:dyDescent="0.25">
      <c r="A26" s="203"/>
      <c r="B26" s="146"/>
      <c r="C26" s="154" t="s">
        <v>165</v>
      </c>
      <c r="D26" s="154" t="s">
        <v>174</v>
      </c>
      <c r="E26" s="164" t="s">
        <v>176</v>
      </c>
      <c r="F26" s="164" t="s">
        <v>154</v>
      </c>
      <c r="G26" s="157" t="s">
        <v>177</v>
      </c>
      <c r="H26" s="149"/>
      <c r="I26" s="149" t="s">
        <v>112</v>
      </c>
      <c r="J26" s="148">
        <f t="shared" si="1"/>
        <v>10</v>
      </c>
      <c r="K26" s="149"/>
      <c r="L26" s="150">
        <v>46023</v>
      </c>
      <c r="M26" s="150">
        <v>46387</v>
      </c>
      <c r="N26" s="20" t="s">
        <v>27</v>
      </c>
      <c r="O26" s="42"/>
      <c r="P26" s="43"/>
      <c r="Q26" s="43"/>
      <c r="R26" s="43"/>
      <c r="S26" s="43"/>
      <c r="T26" s="44"/>
      <c r="U26" s="44"/>
      <c r="V26" s="44"/>
      <c r="W26" s="44"/>
      <c r="X26" s="44">
        <v>10</v>
      </c>
      <c r="Y26" s="44"/>
      <c r="Z26" s="44"/>
      <c r="AA26" s="44"/>
      <c r="AB26" s="44"/>
      <c r="AC26" s="45"/>
    </row>
    <row r="27" spans="1:29" s="152" customFormat="1" ht="75" x14ac:dyDescent="0.25">
      <c r="A27" s="202">
        <v>80</v>
      </c>
      <c r="B27" s="146"/>
      <c r="C27" s="154" t="s">
        <v>165</v>
      </c>
      <c r="D27" s="154" t="s">
        <v>173</v>
      </c>
      <c r="E27" s="164" t="s">
        <v>175</v>
      </c>
      <c r="F27" s="164" t="s">
        <v>154</v>
      </c>
      <c r="G27" s="157" t="s">
        <v>155</v>
      </c>
      <c r="H27" s="149"/>
      <c r="I27" s="149" t="s">
        <v>112</v>
      </c>
      <c r="J27" s="148">
        <f t="shared" si="1"/>
        <v>3</v>
      </c>
      <c r="K27" s="149"/>
      <c r="L27" s="150">
        <v>46388</v>
      </c>
      <c r="M27" s="150">
        <v>46752</v>
      </c>
      <c r="N27" s="20" t="s">
        <v>27</v>
      </c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>
        <v>3</v>
      </c>
      <c r="Z27" s="44"/>
      <c r="AA27" s="44"/>
      <c r="AB27" s="44"/>
      <c r="AC27" s="45"/>
    </row>
    <row r="28" spans="1:29" s="152" customFormat="1" ht="75" x14ac:dyDescent="0.25">
      <c r="A28" s="203"/>
      <c r="B28" s="146"/>
      <c r="C28" s="154" t="s">
        <v>165</v>
      </c>
      <c r="D28" s="154" t="s">
        <v>174</v>
      </c>
      <c r="E28" s="164" t="s">
        <v>176</v>
      </c>
      <c r="F28" s="164" t="s">
        <v>154</v>
      </c>
      <c r="G28" s="157" t="s">
        <v>177</v>
      </c>
      <c r="H28" s="149"/>
      <c r="I28" s="149" t="s">
        <v>112</v>
      </c>
      <c r="J28" s="148">
        <f t="shared" si="1"/>
        <v>10</v>
      </c>
      <c r="K28" s="149"/>
      <c r="L28" s="150">
        <v>46388</v>
      </c>
      <c r="M28" s="150">
        <v>46752</v>
      </c>
      <c r="N28" s="20" t="s">
        <v>27</v>
      </c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>
        <v>10</v>
      </c>
      <c r="Z28" s="44"/>
      <c r="AA28" s="44"/>
      <c r="AB28" s="44"/>
      <c r="AC28" s="45"/>
    </row>
    <row r="29" spans="1:29" s="152" customFormat="1" ht="75" x14ac:dyDescent="0.25">
      <c r="A29" s="202">
        <v>85</v>
      </c>
      <c r="B29" s="146"/>
      <c r="C29" s="154" t="s">
        <v>165</v>
      </c>
      <c r="D29" s="154" t="s">
        <v>173</v>
      </c>
      <c r="E29" s="164" t="s">
        <v>175</v>
      </c>
      <c r="F29" s="164" t="s">
        <v>154</v>
      </c>
      <c r="G29" s="157" t="s">
        <v>155</v>
      </c>
      <c r="H29" s="149"/>
      <c r="I29" s="149" t="s">
        <v>112</v>
      </c>
      <c r="J29" s="148">
        <f t="shared" si="1"/>
        <v>3</v>
      </c>
      <c r="K29" s="149"/>
      <c r="L29" s="150">
        <v>46753</v>
      </c>
      <c r="M29" s="150">
        <v>47118</v>
      </c>
      <c r="N29" s="20" t="s">
        <v>27</v>
      </c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>
        <v>3</v>
      </c>
      <c r="AA29" s="44"/>
      <c r="AB29" s="44"/>
      <c r="AC29" s="45"/>
    </row>
    <row r="30" spans="1:29" s="152" customFormat="1" ht="75" x14ac:dyDescent="0.25">
      <c r="A30" s="203"/>
      <c r="B30" s="146"/>
      <c r="C30" s="154" t="s">
        <v>165</v>
      </c>
      <c r="D30" s="154" t="s">
        <v>174</v>
      </c>
      <c r="E30" s="164" t="s">
        <v>176</v>
      </c>
      <c r="F30" s="164" t="s">
        <v>154</v>
      </c>
      <c r="G30" s="157" t="s">
        <v>177</v>
      </c>
      <c r="H30" s="149"/>
      <c r="I30" s="149" t="s">
        <v>112</v>
      </c>
      <c r="J30" s="148">
        <f t="shared" si="1"/>
        <v>10</v>
      </c>
      <c r="K30" s="149"/>
      <c r="L30" s="150">
        <v>46753</v>
      </c>
      <c r="M30" s="150">
        <v>47118</v>
      </c>
      <c r="N30" s="20" t="s">
        <v>27</v>
      </c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>
        <v>10</v>
      </c>
      <c r="AA30" s="44"/>
      <c r="AB30" s="44"/>
      <c r="AC30" s="45"/>
    </row>
    <row r="31" spans="1:29" s="152" customFormat="1" ht="75" x14ac:dyDescent="0.25">
      <c r="A31" s="202">
        <v>88</v>
      </c>
      <c r="B31" s="146"/>
      <c r="C31" s="154" t="s">
        <v>165</v>
      </c>
      <c r="D31" s="154" t="s">
        <v>173</v>
      </c>
      <c r="E31" s="164" t="s">
        <v>175</v>
      </c>
      <c r="F31" s="164" t="s">
        <v>154</v>
      </c>
      <c r="G31" s="157" t="s">
        <v>155</v>
      </c>
      <c r="H31" s="149"/>
      <c r="I31" s="149" t="s">
        <v>112</v>
      </c>
      <c r="J31" s="148">
        <f t="shared" si="1"/>
        <v>3</v>
      </c>
      <c r="K31" s="149"/>
      <c r="L31" s="150">
        <v>47119</v>
      </c>
      <c r="M31" s="150">
        <v>47483</v>
      </c>
      <c r="N31" s="20" t="s">
        <v>27</v>
      </c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>
        <v>3</v>
      </c>
      <c r="AB31" s="44"/>
      <c r="AC31" s="45"/>
    </row>
    <row r="32" spans="1:29" s="152" customFormat="1" ht="75" x14ac:dyDescent="0.25">
      <c r="A32" s="203"/>
      <c r="B32" s="146"/>
      <c r="C32" s="154" t="s">
        <v>165</v>
      </c>
      <c r="D32" s="154" t="s">
        <v>174</v>
      </c>
      <c r="E32" s="164" t="s">
        <v>176</v>
      </c>
      <c r="F32" s="164" t="s">
        <v>154</v>
      </c>
      <c r="G32" s="157" t="s">
        <v>177</v>
      </c>
      <c r="H32" s="149"/>
      <c r="I32" s="149" t="s">
        <v>112</v>
      </c>
      <c r="J32" s="148">
        <f t="shared" si="1"/>
        <v>10</v>
      </c>
      <c r="K32" s="149"/>
      <c r="L32" s="150">
        <v>47119</v>
      </c>
      <c r="M32" s="150">
        <v>47483</v>
      </c>
      <c r="N32" s="20" t="s">
        <v>27</v>
      </c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>
        <v>10</v>
      </c>
      <c r="AB32" s="44"/>
      <c r="AC32" s="45"/>
    </row>
    <row r="33" spans="1:29" s="152" customFormat="1" ht="75" x14ac:dyDescent="0.25">
      <c r="A33" s="202">
        <v>90</v>
      </c>
      <c r="B33" s="146"/>
      <c r="C33" s="154" t="s">
        <v>165</v>
      </c>
      <c r="D33" s="154" t="s">
        <v>173</v>
      </c>
      <c r="E33" s="164" t="s">
        <v>175</v>
      </c>
      <c r="F33" s="164" t="s">
        <v>154</v>
      </c>
      <c r="G33" s="157" t="s">
        <v>155</v>
      </c>
      <c r="H33" s="149"/>
      <c r="I33" s="149" t="s">
        <v>112</v>
      </c>
      <c r="J33" s="148">
        <f>SUM(O33:AC33)</f>
        <v>3</v>
      </c>
      <c r="K33" s="149"/>
      <c r="L33" s="150">
        <v>47484</v>
      </c>
      <c r="M33" s="150">
        <v>47848</v>
      </c>
      <c r="N33" s="20" t="s">
        <v>27</v>
      </c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>
        <v>3</v>
      </c>
      <c r="AC33" s="45"/>
    </row>
    <row r="34" spans="1:29" s="152" customFormat="1" ht="75" x14ac:dyDescent="0.25">
      <c r="A34" s="203"/>
      <c r="B34" s="146"/>
      <c r="C34" s="154" t="s">
        <v>165</v>
      </c>
      <c r="D34" s="154" t="s">
        <v>174</v>
      </c>
      <c r="E34" s="164" t="s">
        <v>176</v>
      </c>
      <c r="F34" s="164" t="s">
        <v>154</v>
      </c>
      <c r="G34" s="157" t="s">
        <v>177</v>
      </c>
      <c r="H34" s="149"/>
      <c r="I34" s="149" t="s">
        <v>112</v>
      </c>
      <c r="J34" s="148">
        <f>SUM(O34:AC34)</f>
        <v>10</v>
      </c>
      <c r="K34" s="149"/>
      <c r="L34" s="150">
        <v>47484</v>
      </c>
      <c r="M34" s="150">
        <v>47848</v>
      </c>
      <c r="N34" s="20" t="s">
        <v>27</v>
      </c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>
        <v>10</v>
      </c>
      <c r="AC34" s="45"/>
    </row>
    <row r="35" spans="1:29" s="152" customFormat="1" ht="75" x14ac:dyDescent="0.25">
      <c r="A35" s="202">
        <v>92</v>
      </c>
      <c r="B35" s="146"/>
      <c r="C35" s="154" t="s">
        <v>165</v>
      </c>
      <c r="D35" s="154" t="s">
        <v>173</v>
      </c>
      <c r="E35" s="164" t="s">
        <v>175</v>
      </c>
      <c r="F35" s="164" t="s">
        <v>154</v>
      </c>
      <c r="G35" s="157" t="s">
        <v>155</v>
      </c>
      <c r="H35" s="149"/>
      <c r="I35" s="149" t="s">
        <v>112</v>
      </c>
      <c r="J35" s="148">
        <f t="shared" si="1"/>
        <v>3</v>
      </c>
      <c r="K35" s="149"/>
      <c r="L35" s="150">
        <v>47849</v>
      </c>
      <c r="M35" s="150">
        <v>48213</v>
      </c>
      <c r="N35" s="20" t="s">
        <v>27</v>
      </c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>
        <v>3</v>
      </c>
    </row>
    <row r="36" spans="1:29" s="152" customFormat="1" ht="75" x14ac:dyDescent="0.25">
      <c r="A36" s="203"/>
      <c r="B36" s="146"/>
      <c r="C36" s="154" t="s">
        <v>165</v>
      </c>
      <c r="D36" s="154" t="s">
        <v>174</v>
      </c>
      <c r="E36" s="164" t="s">
        <v>176</v>
      </c>
      <c r="F36" s="164" t="s">
        <v>154</v>
      </c>
      <c r="G36" s="157" t="s">
        <v>177</v>
      </c>
      <c r="H36" s="149"/>
      <c r="I36" s="149" t="s">
        <v>112</v>
      </c>
      <c r="J36" s="148">
        <f t="shared" si="1"/>
        <v>10</v>
      </c>
      <c r="K36" s="149"/>
      <c r="L36" s="150">
        <v>47849</v>
      </c>
      <c r="M36" s="150">
        <v>48213</v>
      </c>
      <c r="N36" s="20" t="s">
        <v>27</v>
      </c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>
        <v>10</v>
      </c>
    </row>
    <row r="37" spans="1:29" x14ac:dyDescent="0.25">
      <c r="A37" s="1"/>
      <c r="B37" s="21"/>
      <c r="C37" s="31"/>
      <c r="D37" s="31"/>
      <c r="E37" s="33"/>
      <c r="F37" s="41"/>
      <c r="G37" s="31"/>
      <c r="H37" s="22"/>
      <c r="I37" s="22"/>
      <c r="J37" s="2"/>
      <c r="K37" s="22"/>
      <c r="L37" s="81"/>
      <c r="M37" s="81"/>
      <c r="N37" s="20"/>
      <c r="O37" s="42"/>
      <c r="P37" s="43"/>
      <c r="Q37" s="43"/>
      <c r="R37" s="43"/>
      <c r="S37" s="43"/>
      <c r="T37" s="44"/>
      <c r="U37" s="44"/>
      <c r="V37" s="44"/>
      <c r="W37" s="44"/>
      <c r="X37" s="44"/>
      <c r="Y37" s="44"/>
      <c r="Z37" s="44"/>
      <c r="AA37" s="44"/>
      <c r="AB37" s="44"/>
      <c r="AC37" s="45"/>
    </row>
    <row r="38" spans="1:29" x14ac:dyDescent="0.25">
      <c r="A38" s="16"/>
      <c r="B38" s="17" t="s">
        <v>3</v>
      </c>
      <c r="C38" s="9"/>
      <c r="D38" s="9"/>
      <c r="E38" s="9"/>
      <c r="F38" s="9"/>
      <c r="G38" s="9"/>
      <c r="H38" s="18"/>
      <c r="I38" s="18"/>
      <c r="J38" s="34"/>
      <c r="K38" s="18"/>
      <c r="L38" s="77"/>
      <c r="M38" s="77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68"/>
    </row>
    <row r="39" spans="1:29" s="152" customFormat="1" ht="105" x14ac:dyDescent="0.25">
      <c r="A39" s="145">
        <v>7</v>
      </c>
      <c r="B39" s="146"/>
      <c r="C39" s="154" t="s">
        <v>107</v>
      </c>
      <c r="D39" s="156" t="s">
        <v>108</v>
      </c>
      <c r="E39" s="157" t="s">
        <v>109</v>
      </c>
      <c r="F39" s="158" t="s">
        <v>110</v>
      </c>
      <c r="G39" s="157" t="s">
        <v>111</v>
      </c>
      <c r="H39" s="149"/>
      <c r="I39" s="149" t="s">
        <v>112</v>
      </c>
      <c r="J39" s="148">
        <f>SUM(O39:AC39)</f>
        <v>8</v>
      </c>
      <c r="K39" s="149"/>
      <c r="L39" s="150">
        <v>42736</v>
      </c>
      <c r="M39" s="150">
        <v>43100</v>
      </c>
      <c r="N39" s="20" t="s">
        <v>25</v>
      </c>
      <c r="O39" s="42">
        <v>8</v>
      </c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s="152" customFormat="1" ht="105" x14ac:dyDescent="0.25">
      <c r="A40" s="145">
        <v>11</v>
      </c>
      <c r="B40" s="146"/>
      <c r="C40" s="154" t="s">
        <v>122</v>
      </c>
      <c r="D40" s="156" t="s">
        <v>123</v>
      </c>
      <c r="E40" s="157" t="s">
        <v>109</v>
      </c>
      <c r="F40" s="158" t="s">
        <v>110</v>
      </c>
      <c r="G40" s="157" t="s">
        <v>111</v>
      </c>
      <c r="H40" s="149"/>
      <c r="I40" s="149" t="s">
        <v>112</v>
      </c>
      <c r="J40" s="148">
        <f>SUM(O40:AC40)</f>
        <v>13</v>
      </c>
      <c r="K40" s="149"/>
      <c r="L40" s="150">
        <v>42736</v>
      </c>
      <c r="M40" s="150">
        <v>43100</v>
      </c>
      <c r="N40" s="20" t="s">
        <v>25</v>
      </c>
      <c r="O40" s="42">
        <v>13</v>
      </c>
      <c r="P40" s="43"/>
      <c r="Q40" s="43"/>
      <c r="R40" s="43"/>
      <c r="S40" s="43"/>
      <c r="T40" s="44"/>
      <c r="U40" s="44"/>
      <c r="V40" s="44"/>
      <c r="W40" s="44"/>
      <c r="X40" s="44"/>
      <c r="Y40" s="44"/>
      <c r="Z40" s="44"/>
      <c r="AA40" s="44"/>
      <c r="AB40" s="44"/>
      <c r="AC40" s="45"/>
    </row>
    <row r="41" spans="1:29" s="152" customFormat="1" ht="105" x14ac:dyDescent="0.25">
      <c r="A41" s="145">
        <v>26</v>
      </c>
      <c r="B41" s="146"/>
      <c r="C41" s="154" t="s">
        <v>133</v>
      </c>
      <c r="D41" s="155" t="s">
        <v>134</v>
      </c>
      <c r="E41" s="157" t="s">
        <v>109</v>
      </c>
      <c r="F41" s="158" t="s">
        <v>110</v>
      </c>
      <c r="G41" s="157" t="s">
        <v>111</v>
      </c>
      <c r="H41" s="149"/>
      <c r="I41" s="149" t="s">
        <v>112</v>
      </c>
      <c r="J41" s="148">
        <f>SUM(O41:AC41)</f>
        <v>30</v>
      </c>
      <c r="K41" s="149"/>
      <c r="L41" s="150">
        <v>43101</v>
      </c>
      <c r="M41" s="150">
        <v>43465</v>
      </c>
      <c r="N41" s="20" t="s">
        <v>26</v>
      </c>
      <c r="O41" s="42"/>
      <c r="P41" s="43">
        <v>30</v>
      </c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s="152" customFormat="1" ht="105" x14ac:dyDescent="0.25">
      <c r="A42" s="145">
        <v>67</v>
      </c>
      <c r="B42" s="146"/>
      <c r="C42" s="154" t="s">
        <v>165</v>
      </c>
      <c r="D42" s="156" t="s">
        <v>178</v>
      </c>
      <c r="E42" s="157" t="s">
        <v>109</v>
      </c>
      <c r="F42" s="158" t="s">
        <v>110</v>
      </c>
      <c r="G42" s="157" t="s">
        <v>111</v>
      </c>
      <c r="H42" s="149"/>
      <c r="I42" s="149" t="s">
        <v>112</v>
      </c>
      <c r="J42" s="148">
        <f>SUM(O42:AC42)</f>
        <v>30</v>
      </c>
      <c r="K42" s="149"/>
      <c r="L42" s="150">
        <v>44927</v>
      </c>
      <c r="M42" s="150">
        <v>45291</v>
      </c>
      <c r="N42" s="20" t="s">
        <v>27</v>
      </c>
      <c r="O42" s="42"/>
      <c r="P42" s="43"/>
      <c r="Q42" s="43"/>
      <c r="R42" s="43"/>
      <c r="S42" s="43"/>
      <c r="T42" s="44"/>
      <c r="U42" s="44">
        <v>30</v>
      </c>
      <c r="V42" s="44"/>
      <c r="W42" s="44"/>
      <c r="X42" s="44"/>
      <c r="Y42" s="44"/>
      <c r="Z42" s="44"/>
      <c r="AA42" s="44"/>
      <c r="AB42" s="44"/>
      <c r="AC42" s="45"/>
    </row>
    <row r="43" spans="1:29" s="152" customFormat="1" ht="105" x14ac:dyDescent="0.25">
      <c r="A43" s="145">
        <v>71</v>
      </c>
      <c r="B43" s="146"/>
      <c r="C43" s="154" t="s">
        <v>165</v>
      </c>
      <c r="D43" s="156" t="s">
        <v>178</v>
      </c>
      <c r="E43" s="157" t="s">
        <v>109</v>
      </c>
      <c r="F43" s="158" t="s">
        <v>110</v>
      </c>
      <c r="G43" s="157" t="s">
        <v>111</v>
      </c>
      <c r="H43" s="149"/>
      <c r="I43" s="149" t="s">
        <v>112</v>
      </c>
      <c r="J43" s="148">
        <f>SUM(O43:AC43)</f>
        <v>30</v>
      </c>
      <c r="K43" s="149"/>
      <c r="L43" s="150">
        <v>45292</v>
      </c>
      <c r="M43" s="150">
        <v>45657</v>
      </c>
      <c r="N43" s="20" t="s">
        <v>27</v>
      </c>
      <c r="O43" s="42"/>
      <c r="P43" s="43"/>
      <c r="Q43" s="43"/>
      <c r="R43" s="43"/>
      <c r="S43" s="43"/>
      <c r="T43" s="44"/>
      <c r="U43" s="44"/>
      <c r="V43" s="44">
        <v>30</v>
      </c>
      <c r="W43" s="44"/>
      <c r="X43" s="44"/>
      <c r="Y43" s="44"/>
      <c r="Z43" s="44"/>
      <c r="AA43" s="44"/>
      <c r="AB43" s="44"/>
      <c r="AC43" s="45"/>
    </row>
    <row r="44" spans="1:29" s="152" customFormat="1" ht="105" x14ac:dyDescent="0.25">
      <c r="A44" s="145">
        <v>73</v>
      </c>
      <c r="B44" s="146"/>
      <c r="C44" s="154" t="s">
        <v>165</v>
      </c>
      <c r="D44" s="156" t="s">
        <v>178</v>
      </c>
      <c r="E44" s="157" t="s">
        <v>109</v>
      </c>
      <c r="F44" s="158" t="s">
        <v>110</v>
      </c>
      <c r="G44" s="157" t="s">
        <v>111</v>
      </c>
      <c r="H44" s="149"/>
      <c r="I44" s="149" t="s">
        <v>112</v>
      </c>
      <c r="J44" s="148">
        <f t="shared" ref="J44:J50" si="2">SUM(O44:AC44)</f>
        <v>30</v>
      </c>
      <c r="K44" s="149"/>
      <c r="L44" s="150">
        <v>45658</v>
      </c>
      <c r="M44" s="150">
        <v>46022</v>
      </c>
      <c r="N44" s="20" t="s">
        <v>27</v>
      </c>
      <c r="O44" s="42"/>
      <c r="P44" s="43"/>
      <c r="Q44" s="43"/>
      <c r="R44" s="43"/>
      <c r="S44" s="43"/>
      <c r="T44" s="44"/>
      <c r="U44" s="44"/>
      <c r="V44" s="44"/>
      <c r="W44" s="44">
        <v>30</v>
      </c>
      <c r="X44" s="44"/>
      <c r="Y44" s="44"/>
      <c r="Z44" s="44"/>
      <c r="AA44" s="44"/>
      <c r="AB44" s="44"/>
      <c r="AC44" s="45"/>
    </row>
    <row r="45" spans="1:29" s="152" customFormat="1" ht="105" x14ac:dyDescent="0.25">
      <c r="A45" s="145">
        <v>76</v>
      </c>
      <c r="B45" s="146"/>
      <c r="C45" s="154" t="s">
        <v>165</v>
      </c>
      <c r="D45" s="156" t="s">
        <v>178</v>
      </c>
      <c r="E45" s="157" t="s">
        <v>109</v>
      </c>
      <c r="F45" s="158" t="s">
        <v>110</v>
      </c>
      <c r="G45" s="157" t="s">
        <v>111</v>
      </c>
      <c r="H45" s="149"/>
      <c r="I45" s="149" t="s">
        <v>112</v>
      </c>
      <c r="J45" s="148">
        <f t="shared" si="2"/>
        <v>30</v>
      </c>
      <c r="K45" s="149"/>
      <c r="L45" s="150">
        <v>46023</v>
      </c>
      <c r="M45" s="150">
        <v>46387</v>
      </c>
      <c r="N45" s="20" t="s">
        <v>27</v>
      </c>
      <c r="O45" s="42"/>
      <c r="P45" s="43"/>
      <c r="Q45" s="43"/>
      <c r="R45" s="43"/>
      <c r="S45" s="43"/>
      <c r="T45" s="44"/>
      <c r="U45" s="44"/>
      <c r="V45" s="44"/>
      <c r="W45" s="44"/>
      <c r="X45" s="44">
        <v>30</v>
      </c>
      <c r="Y45" s="44"/>
      <c r="Z45" s="44"/>
      <c r="AA45" s="44"/>
      <c r="AB45" s="44"/>
      <c r="AC45" s="45"/>
    </row>
    <row r="46" spans="1:29" s="152" customFormat="1" ht="105" x14ac:dyDescent="0.25">
      <c r="A46" s="145">
        <v>81</v>
      </c>
      <c r="B46" s="146"/>
      <c r="C46" s="154" t="s">
        <v>165</v>
      </c>
      <c r="D46" s="156" t="s">
        <v>178</v>
      </c>
      <c r="E46" s="157" t="s">
        <v>109</v>
      </c>
      <c r="F46" s="158" t="s">
        <v>110</v>
      </c>
      <c r="G46" s="157" t="s">
        <v>111</v>
      </c>
      <c r="H46" s="149"/>
      <c r="I46" s="149" t="s">
        <v>112</v>
      </c>
      <c r="J46" s="148">
        <f t="shared" si="2"/>
        <v>30</v>
      </c>
      <c r="K46" s="149"/>
      <c r="L46" s="150">
        <v>46388</v>
      </c>
      <c r="M46" s="150">
        <v>46752</v>
      </c>
      <c r="N46" s="20" t="s">
        <v>27</v>
      </c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>
        <v>30</v>
      </c>
      <c r="Z46" s="44"/>
      <c r="AA46" s="44"/>
      <c r="AB46" s="44"/>
      <c r="AC46" s="45"/>
    </row>
    <row r="47" spans="1:29" s="152" customFormat="1" ht="105" x14ac:dyDescent="0.25">
      <c r="A47" s="145">
        <v>86</v>
      </c>
      <c r="B47" s="146"/>
      <c r="C47" s="154" t="s">
        <v>165</v>
      </c>
      <c r="D47" s="156" t="s">
        <v>178</v>
      </c>
      <c r="E47" s="157" t="s">
        <v>109</v>
      </c>
      <c r="F47" s="158" t="s">
        <v>110</v>
      </c>
      <c r="G47" s="157" t="s">
        <v>111</v>
      </c>
      <c r="H47" s="149"/>
      <c r="I47" s="149" t="s">
        <v>112</v>
      </c>
      <c r="J47" s="148">
        <f t="shared" si="2"/>
        <v>30</v>
      </c>
      <c r="K47" s="149"/>
      <c r="L47" s="150">
        <v>46753</v>
      </c>
      <c r="M47" s="150">
        <v>47118</v>
      </c>
      <c r="N47" s="20" t="s">
        <v>27</v>
      </c>
      <c r="O47" s="42"/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>
        <v>30</v>
      </c>
      <c r="AA47" s="44"/>
      <c r="AB47" s="44"/>
      <c r="AC47" s="45"/>
    </row>
    <row r="48" spans="1:29" s="152" customFormat="1" ht="105" x14ac:dyDescent="0.25">
      <c r="A48" s="145">
        <v>89</v>
      </c>
      <c r="B48" s="146"/>
      <c r="C48" s="154" t="s">
        <v>165</v>
      </c>
      <c r="D48" s="156" t="s">
        <v>178</v>
      </c>
      <c r="E48" s="157" t="s">
        <v>109</v>
      </c>
      <c r="F48" s="158" t="s">
        <v>110</v>
      </c>
      <c r="G48" s="157" t="s">
        <v>111</v>
      </c>
      <c r="H48" s="149"/>
      <c r="I48" s="149" t="s">
        <v>112</v>
      </c>
      <c r="J48" s="148">
        <f t="shared" si="2"/>
        <v>30</v>
      </c>
      <c r="K48" s="149"/>
      <c r="L48" s="150">
        <v>47119</v>
      </c>
      <c r="M48" s="150">
        <v>47483</v>
      </c>
      <c r="N48" s="20" t="s">
        <v>27</v>
      </c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>
        <v>30</v>
      </c>
      <c r="AB48" s="44"/>
      <c r="AC48" s="45"/>
    </row>
    <row r="49" spans="1:29" s="152" customFormat="1" ht="105" x14ac:dyDescent="0.25">
      <c r="A49" s="145">
        <v>91</v>
      </c>
      <c r="B49" s="146"/>
      <c r="C49" s="154" t="s">
        <v>165</v>
      </c>
      <c r="D49" s="156" t="s">
        <v>178</v>
      </c>
      <c r="E49" s="157" t="s">
        <v>109</v>
      </c>
      <c r="F49" s="158" t="s">
        <v>110</v>
      </c>
      <c r="G49" s="157" t="s">
        <v>111</v>
      </c>
      <c r="H49" s="149"/>
      <c r="I49" s="149" t="s">
        <v>112</v>
      </c>
      <c r="J49" s="148">
        <f t="shared" si="2"/>
        <v>30</v>
      </c>
      <c r="K49" s="149"/>
      <c r="L49" s="150">
        <v>47484</v>
      </c>
      <c r="M49" s="150">
        <v>47848</v>
      </c>
      <c r="N49" s="20" t="s">
        <v>27</v>
      </c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>
        <v>30</v>
      </c>
      <c r="AC49" s="45"/>
    </row>
    <row r="50" spans="1:29" s="152" customFormat="1" ht="105" x14ac:dyDescent="0.25">
      <c r="A50" s="145">
        <v>93</v>
      </c>
      <c r="B50" s="146"/>
      <c r="C50" s="154" t="s">
        <v>165</v>
      </c>
      <c r="D50" s="156" t="s">
        <v>178</v>
      </c>
      <c r="E50" s="157" t="s">
        <v>109</v>
      </c>
      <c r="F50" s="158" t="s">
        <v>110</v>
      </c>
      <c r="G50" s="157" t="s">
        <v>111</v>
      </c>
      <c r="H50" s="149"/>
      <c r="I50" s="149" t="s">
        <v>112</v>
      </c>
      <c r="J50" s="148">
        <f t="shared" si="2"/>
        <v>30</v>
      </c>
      <c r="K50" s="149"/>
      <c r="L50" s="150">
        <v>47849</v>
      </c>
      <c r="M50" s="150">
        <v>48213</v>
      </c>
      <c r="N50" s="20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>
        <v>30</v>
      </c>
    </row>
    <row r="51" spans="1:29" s="152" customFormat="1" ht="15.75" thickBot="1" x14ac:dyDescent="0.3">
      <c r="A51" s="145"/>
      <c r="B51" s="146"/>
      <c r="C51" s="154"/>
      <c r="D51" s="155"/>
      <c r="E51" s="154"/>
      <c r="F51" s="66"/>
      <c r="G51" s="154"/>
      <c r="H51" s="149"/>
      <c r="I51" s="149"/>
      <c r="J51" s="148"/>
      <c r="K51" s="149"/>
      <c r="L51" s="150"/>
      <c r="M51" s="150"/>
      <c r="N51" s="20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ht="15.75" thickBot="1" x14ac:dyDescent="0.3">
      <c r="A52" s="101"/>
      <c r="B52" s="59" t="s">
        <v>0</v>
      </c>
      <c r="C52" s="59"/>
      <c r="D52" s="59"/>
      <c r="E52" s="59"/>
      <c r="F52" s="59"/>
      <c r="G52" s="59"/>
      <c r="H52" s="59"/>
      <c r="I52" s="59"/>
      <c r="J52" s="59">
        <f>SUM(J12:J39)</f>
        <v>871.99999999999989</v>
      </c>
      <c r="K52" s="59"/>
      <c r="L52" s="85"/>
      <c r="M52" s="85"/>
      <c r="N52" s="102"/>
      <c r="O52" s="103"/>
      <c r="P52" s="104"/>
      <c r="Q52" s="104"/>
      <c r="R52" s="104"/>
      <c r="S52" s="104"/>
      <c r="T52" s="105"/>
      <c r="U52" s="105"/>
      <c r="V52" s="105"/>
      <c r="W52" s="105"/>
      <c r="X52" s="105"/>
      <c r="Y52" s="105"/>
      <c r="Z52" s="105"/>
      <c r="AA52" s="105"/>
      <c r="AB52" s="105"/>
      <c r="AC52" s="106"/>
    </row>
    <row r="53" spans="1:29" x14ac:dyDescent="0.25">
      <c r="A53" s="24"/>
      <c r="B53" s="25"/>
      <c r="C53" s="25"/>
      <c r="D53" s="25"/>
      <c r="E53" s="25"/>
      <c r="F53" s="25"/>
      <c r="G53" s="25"/>
      <c r="H53" s="25"/>
      <c r="I53" s="26"/>
      <c r="L53" s="78"/>
      <c r="M53" s="78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</row>
    <row r="54" spans="1:29" x14ac:dyDescent="0.25">
      <c r="A54" s="201" t="s">
        <v>42</v>
      </c>
      <c r="B54" s="201"/>
      <c r="C54" s="201"/>
      <c r="D54" s="25"/>
      <c r="E54" s="25"/>
      <c r="F54" s="25"/>
      <c r="G54" s="25"/>
      <c r="H54" s="25"/>
      <c r="I54" s="26"/>
      <c r="L54" s="78"/>
      <c r="M54" s="78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</row>
    <row r="55" spans="1:29" x14ac:dyDescent="0.25">
      <c r="A55" s="10"/>
      <c r="B55" s="6"/>
      <c r="C55" s="40" t="s">
        <v>6</v>
      </c>
      <c r="D55" s="40" t="s">
        <v>5</v>
      </c>
      <c r="E55" s="10"/>
      <c r="F55" s="10"/>
      <c r="G55" s="10"/>
      <c r="H55" s="8"/>
      <c r="I55" s="11"/>
      <c r="J55" s="8"/>
      <c r="K55" s="11"/>
      <c r="L55" s="79"/>
      <c r="M55" s="80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2"/>
      <c r="B56" s="13" t="s">
        <v>43</v>
      </c>
      <c r="C56" s="14"/>
      <c r="D56" s="14"/>
      <c r="E56" s="14"/>
      <c r="F56" s="14"/>
      <c r="G56" s="14"/>
      <c r="H56" s="15"/>
      <c r="I56" s="9"/>
      <c r="J56" s="15"/>
      <c r="K56" s="9"/>
      <c r="L56" s="82"/>
      <c r="M56" s="77"/>
      <c r="N56" s="9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x14ac:dyDescent="0.25">
      <c r="A57" s="16"/>
      <c r="B57" s="17" t="s">
        <v>1</v>
      </c>
      <c r="C57" s="9"/>
      <c r="D57" s="9"/>
      <c r="E57" s="9"/>
      <c r="F57" s="9"/>
      <c r="G57" s="9"/>
      <c r="H57" s="15"/>
      <c r="I57" s="18"/>
      <c r="J57" s="15"/>
      <c r="K57" s="18"/>
      <c r="L57" s="82"/>
      <c r="M57" s="77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68"/>
    </row>
    <row r="58" spans="1:29" s="23" customFormat="1" x14ac:dyDescent="0.25">
      <c r="A58" s="1"/>
      <c r="B58" s="21"/>
      <c r="C58" s="2"/>
      <c r="D58" s="2"/>
      <c r="E58" s="2"/>
      <c r="F58" s="2"/>
      <c r="G58" s="2"/>
      <c r="H58" s="75"/>
      <c r="I58" s="22"/>
      <c r="J58" s="75"/>
      <c r="K58" s="22"/>
      <c r="L58" s="87"/>
      <c r="M58" s="81"/>
      <c r="N58" s="22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x14ac:dyDescent="0.25">
      <c r="A59" s="16"/>
      <c r="B59" s="17" t="s">
        <v>2</v>
      </c>
      <c r="C59" s="9"/>
      <c r="D59" s="9"/>
      <c r="E59" s="9"/>
      <c r="F59" s="9"/>
      <c r="G59" s="9"/>
      <c r="H59" s="18"/>
      <c r="I59" s="18"/>
      <c r="J59" s="18"/>
      <c r="K59" s="18"/>
      <c r="L59" s="77"/>
      <c r="M59" s="77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8"/>
    </row>
    <row r="60" spans="1:29" x14ac:dyDescent="0.25">
      <c r="A60" s="1"/>
      <c r="B60" s="21"/>
      <c r="C60" s="32"/>
      <c r="D60" s="2"/>
      <c r="E60" s="76"/>
      <c r="F60" s="76"/>
      <c r="G60" s="76"/>
      <c r="H60" s="22"/>
      <c r="I60" s="22"/>
      <c r="J60" s="2"/>
      <c r="K60" s="22"/>
      <c r="L60" s="81"/>
      <c r="M60" s="81"/>
      <c r="N60" s="37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x14ac:dyDescent="0.25">
      <c r="A61" s="16"/>
      <c r="B61" s="17" t="s">
        <v>3</v>
      </c>
      <c r="C61" s="9"/>
      <c r="D61" s="9"/>
      <c r="E61" s="9"/>
      <c r="F61" s="9"/>
      <c r="G61" s="9"/>
      <c r="H61" s="18"/>
      <c r="I61" s="18"/>
      <c r="J61" s="34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152" customFormat="1" ht="120" x14ac:dyDescent="0.25">
      <c r="A62" s="145">
        <v>40</v>
      </c>
      <c r="B62" s="146"/>
      <c r="C62" s="154" t="s">
        <v>161</v>
      </c>
      <c r="D62" s="156" t="s">
        <v>145</v>
      </c>
      <c r="E62" s="76" t="s">
        <v>146</v>
      </c>
      <c r="F62" s="76" t="s">
        <v>147</v>
      </c>
      <c r="G62" s="76" t="s">
        <v>148</v>
      </c>
      <c r="H62" s="149"/>
      <c r="I62" s="149" t="s">
        <v>112</v>
      </c>
      <c r="J62" s="148">
        <f>SUM(O62:AC62)</f>
        <v>5</v>
      </c>
      <c r="K62" s="149"/>
      <c r="L62" s="150">
        <v>43556</v>
      </c>
      <c r="M62" s="150">
        <v>43830</v>
      </c>
      <c r="N62" s="20" t="s">
        <v>26</v>
      </c>
      <c r="O62" s="42"/>
      <c r="P62" s="43"/>
      <c r="Q62" s="43">
        <v>5</v>
      </c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152" customFormat="1" ht="120" x14ac:dyDescent="0.25">
      <c r="A63" s="145">
        <v>45</v>
      </c>
      <c r="B63" s="146"/>
      <c r="C63" s="154" t="s">
        <v>161</v>
      </c>
      <c r="D63" s="156" t="s">
        <v>159</v>
      </c>
      <c r="E63" s="76" t="s">
        <v>146</v>
      </c>
      <c r="F63" s="76" t="s">
        <v>147</v>
      </c>
      <c r="G63" s="76" t="s">
        <v>148</v>
      </c>
      <c r="H63" s="149"/>
      <c r="I63" s="149" t="s">
        <v>112</v>
      </c>
      <c r="J63" s="148">
        <f>SUM(O63:AC63)</f>
        <v>34</v>
      </c>
      <c r="K63" s="149"/>
      <c r="L63" s="150">
        <v>43922</v>
      </c>
      <c r="M63" s="150">
        <v>44196</v>
      </c>
      <c r="N63" s="20" t="s">
        <v>26</v>
      </c>
      <c r="O63" s="42"/>
      <c r="P63" s="43"/>
      <c r="Q63" s="43"/>
      <c r="R63" s="43">
        <v>34</v>
      </c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152" customFormat="1" ht="120" x14ac:dyDescent="0.25">
      <c r="A64" s="145">
        <v>46</v>
      </c>
      <c r="B64" s="146"/>
      <c r="C64" s="154" t="s">
        <v>160</v>
      </c>
      <c r="D64" s="156" t="s">
        <v>162</v>
      </c>
      <c r="E64" s="76" t="s">
        <v>146</v>
      </c>
      <c r="F64" s="76" t="s">
        <v>147</v>
      </c>
      <c r="G64" s="76" t="s">
        <v>148</v>
      </c>
      <c r="H64" s="149"/>
      <c r="I64" s="149" t="s">
        <v>112</v>
      </c>
      <c r="J64" s="148">
        <f>SUM(O64:AC64)</f>
        <v>105</v>
      </c>
      <c r="K64" s="149"/>
      <c r="L64" s="150">
        <v>43922</v>
      </c>
      <c r="M64" s="150">
        <v>44196</v>
      </c>
      <c r="N64" s="20" t="s">
        <v>26</v>
      </c>
      <c r="O64" s="42"/>
      <c r="P64" s="43"/>
      <c r="Q64" s="43"/>
      <c r="R64" s="43">
        <v>105</v>
      </c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 x14ac:dyDescent="0.25">
      <c r="A65" s="1"/>
      <c r="B65" s="21"/>
      <c r="C65" s="32"/>
      <c r="D65" s="2"/>
      <c r="E65" s="76"/>
      <c r="F65" s="76"/>
      <c r="G65" s="76"/>
      <c r="H65" s="22"/>
      <c r="I65" s="22"/>
      <c r="J65" s="2"/>
      <c r="K65" s="22"/>
      <c r="L65" s="81"/>
      <c r="M65" s="81"/>
      <c r="N65" s="37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x14ac:dyDescent="0.25">
      <c r="A66" s="16"/>
      <c r="B66" s="18" t="s">
        <v>45</v>
      </c>
      <c r="C66" s="9"/>
      <c r="D66" s="9"/>
      <c r="E66" s="9"/>
      <c r="F66" s="9"/>
      <c r="G66" s="9"/>
      <c r="H66" s="18"/>
      <c r="I66" s="18"/>
      <c r="J66" s="18"/>
      <c r="K66" s="18"/>
      <c r="L66" s="77"/>
      <c r="M66" s="77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68"/>
    </row>
    <row r="67" spans="1:29" s="23" customFormat="1" x14ac:dyDescent="0.25">
      <c r="A67" s="69"/>
      <c r="B67" s="70" t="s">
        <v>1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 x14ac:dyDescent="0.25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 x14ac:dyDescent="0.25">
      <c r="A69" s="69"/>
      <c r="B69" s="70" t="s">
        <v>2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s="152" customFormat="1" ht="105" x14ac:dyDescent="0.25">
      <c r="A70" s="145">
        <v>69</v>
      </c>
      <c r="B70" s="146"/>
      <c r="C70" s="148" t="s">
        <v>181</v>
      </c>
      <c r="D70" s="148" t="s">
        <v>182</v>
      </c>
      <c r="E70" s="164" t="s">
        <v>130</v>
      </c>
      <c r="F70" s="164" t="s">
        <v>183</v>
      </c>
      <c r="G70" s="157" t="s">
        <v>132</v>
      </c>
      <c r="H70" s="149"/>
      <c r="I70" s="149" t="s">
        <v>112</v>
      </c>
      <c r="J70" s="148">
        <f>SUM(O70:AC70)</f>
        <v>500</v>
      </c>
      <c r="K70" s="149"/>
      <c r="L70" s="150">
        <v>45383</v>
      </c>
      <c r="M70" s="150">
        <v>46022</v>
      </c>
      <c r="N70" s="124" t="s">
        <v>27</v>
      </c>
      <c r="O70" s="42"/>
      <c r="P70" s="43"/>
      <c r="Q70" s="43"/>
      <c r="R70" s="43"/>
      <c r="S70" s="43"/>
      <c r="T70" s="44"/>
      <c r="U70" s="44"/>
      <c r="V70" s="44">
        <v>250</v>
      </c>
      <c r="W70" s="44">
        <v>250</v>
      </c>
      <c r="X70" s="44"/>
      <c r="Y70" s="44"/>
      <c r="Z70" s="44"/>
      <c r="AA70" s="44"/>
      <c r="AB70" s="44"/>
      <c r="AC70" s="45"/>
    </row>
    <row r="71" spans="1:29" x14ac:dyDescent="0.25">
      <c r="A71" s="1"/>
      <c r="B71" s="21"/>
      <c r="C71" s="2"/>
      <c r="D71" s="2"/>
      <c r="E71" s="2"/>
      <c r="F71" s="2"/>
      <c r="G71" s="2"/>
      <c r="H71" s="22"/>
      <c r="I71" s="22"/>
      <c r="J71" s="22"/>
      <c r="K71" s="22"/>
      <c r="L71" s="81"/>
      <c r="M71" s="81"/>
      <c r="N71" s="6"/>
      <c r="O71" s="42"/>
      <c r="P71" s="43"/>
      <c r="Q71" s="43"/>
      <c r="R71" s="43"/>
      <c r="S71" s="43"/>
      <c r="T71" s="44"/>
      <c r="U71" s="44"/>
      <c r="V71" s="44"/>
      <c r="W71" s="44"/>
      <c r="X71" s="44"/>
      <c r="Y71" s="44"/>
      <c r="Z71" s="44"/>
      <c r="AA71" s="44"/>
      <c r="AB71" s="44"/>
      <c r="AC71" s="45"/>
    </row>
    <row r="72" spans="1:29" s="23" customFormat="1" x14ac:dyDescent="0.25">
      <c r="A72" s="69"/>
      <c r="B72" s="70" t="s">
        <v>3</v>
      </c>
      <c r="C72" s="34"/>
      <c r="D72" s="34"/>
      <c r="E72" s="34"/>
      <c r="F72" s="34"/>
      <c r="G72" s="34"/>
      <c r="H72" s="71"/>
      <c r="I72" s="71"/>
      <c r="J72" s="71"/>
      <c r="K72" s="71"/>
      <c r="L72" s="86"/>
      <c r="M72" s="86"/>
      <c r="N72" s="73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2"/>
    </row>
    <row r="73" spans="1:29" ht="15.75" thickBot="1" x14ac:dyDescent="0.3">
      <c r="A73" s="93"/>
      <c r="B73" s="94"/>
      <c r="C73" s="96"/>
      <c r="D73" s="96"/>
      <c r="E73" s="96"/>
      <c r="F73" s="96"/>
      <c r="G73" s="96"/>
      <c r="H73" s="95"/>
      <c r="I73" s="95"/>
      <c r="J73" s="95"/>
      <c r="K73" s="95"/>
      <c r="L73" s="97"/>
      <c r="M73" s="97"/>
      <c r="N73" s="107"/>
      <c r="O73" s="98"/>
      <c r="P73" s="99"/>
      <c r="Q73" s="99"/>
      <c r="R73" s="99"/>
      <c r="S73" s="99"/>
      <c r="T73" s="100"/>
      <c r="U73" s="100"/>
      <c r="V73" s="100"/>
      <c r="W73" s="100"/>
      <c r="X73" s="100"/>
      <c r="Y73" s="100"/>
      <c r="Z73" s="100"/>
      <c r="AA73" s="100"/>
      <c r="AB73" s="100"/>
      <c r="AC73" s="89"/>
    </row>
    <row r="74" spans="1:29" ht="15.75" thickBot="1" x14ac:dyDescent="0.3">
      <c r="A74" s="115"/>
      <c r="B74" s="116" t="s">
        <v>46</v>
      </c>
      <c r="C74" s="117"/>
      <c r="D74" s="117"/>
      <c r="E74" s="117"/>
      <c r="F74" s="117"/>
      <c r="G74" s="117"/>
      <c r="H74" s="118"/>
      <c r="I74" s="118"/>
      <c r="J74" s="118">
        <f>SUM(J56:J73)</f>
        <v>644</v>
      </c>
      <c r="K74" s="118"/>
      <c r="L74" s="119"/>
      <c r="M74" s="119"/>
      <c r="N74" s="102"/>
      <c r="O74" s="120"/>
      <c r="P74" s="121"/>
      <c r="Q74" s="121"/>
      <c r="R74" s="121"/>
      <c r="S74" s="121"/>
      <c r="T74" s="122"/>
      <c r="U74" s="122"/>
      <c r="V74" s="122"/>
      <c r="W74" s="122"/>
      <c r="X74" s="122"/>
      <c r="Y74" s="122"/>
      <c r="Z74" s="122"/>
      <c r="AA74" s="122"/>
      <c r="AB74" s="122"/>
      <c r="AC74" s="123"/>
    </row>
    <row r="75" spans="1:29" ht="15.75" thickBot="1" x14ac:dyDescent="0.3">
      <c r="A75" s="108"/>
      <c r="B75" s="109"/>
      <c r="C75" s="110"/>
      <c r="D75" s="110"/>
      <c r="E75" s="110"/>
      <c r="F75" s="110"/>
      <c r="G75" s="110"/>
      <c r="H75" s="111"/>
      <c r="I75" s="111"/>
      <c r="J75" s="112"/>
      <c r="K75" s="112"/>
      <c r="L75" s="113"/>
      <c r="M75" s="113"/>
      <c r="N75" s="112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114"/>
    </row>
    <row r="76" spans="1:29" x14ac:dyDescent="0.25">
      <c r="A76" s="201" t="s">
        <v>47</v>
      </c>
      <c r="B76" s="201"/>
      <c r="C76" s="201"/>
      <c r="D76" s="25"/>
      <c r="E76" s="25"/>
      <c r="F76" s="25"/>
      <c r="G76" s="25"/>
      <c r="H76" s="25"/>
      <c r="I76" s="26"/>
      <c r="L76" s="78"/>
      <c r="M76" s="78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</row>
    <row r="77" spans="1:29" x14ac:dyDescent="0.25">
      <c r="A77" s="10"/>
      <c r="B77" s="6"/>
      <c r="C77" s="40" t="s">
        <v>6</v>
      </c>
      <c r="D77" s="40" t="s">
        <v>5</v>
      </c>
      <c r="E77" s="10"/>
      <c r="F77" s="10"/>
      <c r="G77" s="10"/>
      <c r="H77" s="8"/>
      <c r="I77" s="11"/>
      <c r="J77" s="8"/>
      <c r="K77" s="11"/>
      <c r="L77" s="79"/>
      <c r="M77" s="80"/>
      <c r="N77" s="6"/>
      <c r="O77" s="42"/>
      <c r="P77" s="43"/>
      <c r="Q77" s="43"/>
      <c r="R77" s="43"/>
      <c r="S77" s="43"/>
      <c r="T77" s="44"/>
      <c r="U77" s="44"/>
      <c r="V77" s="44"/>
      <c r="W77" s="44"/>
      <c r="X77" s="44"/>
      <c r="Y77" s="44"/>
      <c r="Z77" s="44"/>
      <c r="AA77" s="44"/>
      <c r="AB77" s="44"/>
      <c r="AC77" s="45"/>
    </row>
    <row r="78" spans="1:29" x14ac:dyDescent="0.25">
      <c r="A78" s="12"/>
      <c r="B78" s="13" t="s">
        <v>48</v>
      </c>
      <c r="C78" s="14"/>
      <c r="D78" s="14"/>
      <c r="E78" s="14"/>
      <c r="F78" s="14"/>
      <c r="G78" s="14"/>
      <c r="H78" s="15"/>
      <c r="I78" s="9"/>
      <c r="J78" s="15"/>
      <c r="K78" s="9"/>
      <c r="L78" s="82"/>
      <c r="M78" s="77"/>
      <c r="N78" s="9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68"/>
    </row>
    <row r="79" spans="1:29" x14ac:dyDescent="0.25">
      <c r="A79" s="16"/>
      <c r="B79" s="17" t="s">
        <v>1</v>
      </c>
      <c r="C79" s="9"/>
      <c r="D79" s="9"/>
      <c r="E79" s="9"/>
      <c r="F79" s="9"/>
      <c r="G79" s="9"/>
      <c r="H79" s="15"/>
      <c r="I79" s="18"/>
      <c r="J79" s="15"/>
      <c r="K79" s="18"/>
      <c r="L79" s="82"/>
      <c r="M79" s="77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68"/>
    </row>
    <row r="80" spans="1:29" s="151" customFormat="1" ht="90" x14ac:dyDescent="0.25">
      <c r="A80" s="145">
        <v>6</v>
      </c>
      <c r="B80" s="146"/>
      <c r="C80" s="147" t="s">
        <v>105</v>
      </c>
      <c r="D80" s="148" t="s">
        <v>55</v>
      </c>
      <c r="E80" s="140" t="s">
        <v>97</v>
      </c>
      <c r="F80" s="140" t="s">
        <v>104</v>
      </c>
      <c r="G80" s="140" t="s">
        <v>99</v>
      </c>
      <c r="H80" s="149"/>
      <c r="I80" s="149" t="s">
        <v>106</v>
      </c>
      <c r="J80" s="148">
        <f t="shared" ref="J80:J88" si="3">SUM(O80:AC80)</f>
        <v>175</v>
      </c>
      <c r="K80" s="149"/>
      <c r="L80" s="150">
        <v>42795</v>
      </c>
      <c r="M80" s="150">
        <v>42825</v>
      </c>
      <c r="N80" s="141" t="s">
        <v>25</v>
      </c>
      <c r="O80" s="142">
        <v>175</v>
      </c>
      <c r="P80" s="126"/>
      <c r="Q80" s="126"/>
      <c r="R80" s="126"/>
      <c r="S80" s="126"/>
      <c r="T80" s="143"/>
      <c r="U80" s="143"/>
      <c r="V80" s="143"/>
      <c r="W80" s="143"/>
      <c r="X80" s="143"/>
      <c r="Y80" s="143"/>
      <c r="Z80" s="143"/>
      <c r="AA80" s="143"/>
      <c r="AB80" s="143"/>
      <c r="AC80" s="144"/>
    </row>
    <row r="81" spans="1:29" s="151" customFormat="1" ht="90" x14ac:dyDescent="0.25">
      <c r="A81" s="145">
        <v>41</v>
      </c>
      <c r="B81" s="146"/>
      <c r="C81" s="147" t="s">
        <v>149</v>
      </c>
      <c r="D81" s="148" t="s">
        <v>150</v>
      </c>
      <c r="E81" s="140" t="s">
        <v>97</v>
      </c>
      <c r="F81" s="140" t="s">
        <v>104</v>
      </c>
      <c r="G81" s="140" t="s">
        <v>99</v>
      </c>
      <c r="H81" s="149"/>
      <c r="I81" s="149" t="s">
        <v>106</v>
      </c>
      <c r="J81" s="148">
        <f t="shared" si="3"/>
        <v>50</v>
      </c>
      <c r="K81" s="149"/>
      <c r="L81" s="150">
        <v>43556</v>
      </c>
      <c r="M81" s="150">
        <v>43585</v>
      </c>
      <c r="N81" s="141" t="s">
        <v>26</v>
      </c>
      <c r="O81" s="142"/>
      <c r="P81" s="126"/>
      <c r="Q81" s="126">
        <v>50</v>
      </c>
      <c r="R81" s="126"/>
      <c r="S81" s="126"/>
      <c r="T81" s="143"/>
      <c r="U81" s="143"/>
      <c r="V81" s="143"/>
      <c r="W81" s="143"/>
      <c r="X81" s="143"/>
      <c r="Y81" s="143"/>
      <c r="Z81" s="143"/>
      <c r="AA81" s="143"/>
      <c r="AB81" s="143"/>
      <c r="AC81" s="144"/>
    </row>
    <row r="82" spans="1:29" s="151" customFormat="1" ht="90" x14ac:dyDescent="0.25">
      <c r="A82" s="145">
        <v>47</v>
      </c>
      <c r="B82" s="146"/>
      <c r="C82" s="153" t="s">
        <v>163</v>
      </c>
      <c r="D82" s="148" t="s">
        <v>164</v>
      </c>
      <c r="E82" s="140" t="s">
        <v>97</v>
      </c>
      <c r="F82" s="140" t="s">
        <v>104</v>
      </c>
      <c r="G82" s="140" t="s">
        <v>99</v>
      </c>
      <c r="H82" s="149"/>
      <c r="I82" s="149" t="s">
        <v>106</v>
      </c>
      <c r="J82" s="148">
        <f t="shared" si="3"/>
        <v>105</v>
      </c>
      <c r="K82" s="149"/>
      <c r="L82" s="150">
        <v>44287</v>
      </c>
      <c r="M82" s="150">
        <v>44316</v>
      </c>
      <c r="N82" s="141" t="s">
        <v>26</v>
      </c>
      <c r="O82" s="142"/>
      <c r="P82" s="126"/>
      <c r="Q82" s="126"/>
      <c r="R82" s="126"/>
      <c r="S82" s="126">
        <v>105</v>
      </c>
      <c r="T82" s="143"/>
      <c r="U82" s="143"/>
      <c r="V82" s="143"/>
      <c r="W82" s="143"/>
      <c r="X82" s="143"/>
      <c r="Y82" s="143"/>
      <c r="Z82" s="143"/>
      <c r="AA82" s="143"/>
      <c r="AB82" s="143"/>
      <c r="AC82" s="144"/>
    </row>
    <row r="83" spans="1:29" s="151" customFormat="1" ht="90" x14ac:dyDescent="0.25">
      <c r="A83" s="145">
        <v>49</v>
      </c>
      <c r="B83" s="146"/>
      <c r="C83" s="153" t="s">
        <v>169</v>
      </c>
      <c r="D83" s="148" t="s">
        <v>170</v>
      </c>
      <c r="E83" s="140" t="s">
        <v>97</v>
      </c>
      <c r="F83" s="140" t="s">
        <v>104</v>
      </c>
      <c r="G83" s="140" t="s">
        <v>99</v>
      </c>
      <c r="H83" s="149"/>
      <c r="I83" s="149" t="s">
        <v>106</v>
      </c>
      <c r="J83" s="148">
        <f t="shared" si="3"/>
        <v>110</v>
      </c>
      <c r="K83" s="149"/>
      <c r="L83" s="150">
        <v>44652</v>
      </c>
      <c r="M83" s="150">
        <v>44926</v>
      </c>
      <c r="N83" s="141" t="s">
        <v>27</v>
      </c>
      <c r="O83" s="142"/>
      <c r="P83" s="126"/>
      <c r="Q83" s="126"/>
      <c r="R83" s="126"/>
      <c r="S83" s="126"/>
      <c r="T83" s="143">
        <v>110</v>
      </c>
      <c r="U83" s="143"/>
      <c r="V83" s="143"/>
      <c r="W83" s="143"/>
      <c r="X83" s="143"/>
      <c r="Y83" s="143"/>
      <c r="Z83" s="143"/>
      <c r="AA83" s="143"/>
      <c r="AB83" s="143"/>
      <c r="AC83" s="144"/>
    </row>
    <row r="84" spans="1:29" s="151" customFormat="1" ht="90" x14ac:dyDescent="0.25">
      <c r="A84" s="145">
        <v>51</v>
      </c>
      <c r="B84" s="146"/>
      <c r="C84" s="147" t="s">
        <v>66</v>
      </c>
      <c r="D84" s="148" t="s">
        <v>128</v>
      </c>
      <c r="E84" s="140" t="s">
        <v>97</v>
      </c>
      <c r="F84" s="140" t="s">
        <v>104</v>
      </c>
      <c r="G84" s="140" t="s">
        <v>99</v>
      </c>
      <c r="H84" s="149"/>
      <c r="I84" s="149" t="s">
        <v>66</v>
      </c>
      <c r="J84" s="148">
        <f t="shared" si="3"/>
        <v>5609</v>
      </c>
      <c r="K84" s="149"/>
      <c r="L84" s="150">
        <v>44652</v>
      </c>
      <c r="M84" s="150">
        <v>47968</v>
      </c>
      <c r="N84" s="141" t="s">
        <v>27</v>
      </c>
      <c r="O84" s="142"/>
      <c r="P84" s="126"/>
      <c r="Q84" s="126"/>
      <c r="R84" s="126"/>
      <c r="S84" s="126"/>
      <c r="T84" s="143">
        <v>341</v>
      </c>
      <c r="U84" s="143">
        <v>562</v>
      </c>
      <c r="V84" s="143">
        <v>577</v>
      </c>
      <c r="W84" s="143">
        <v>577</v>
      </c>
      <c r="X84" s="143">
        <v>587</v>
      </c>
      <c r="Y84" s="143">
        <v>547</v>
      </c>
      <c r="Z84" s="143">
        <v>687</v>
      </c>
      <c r="AA84" s="143">
        <v>577</v>
      </c>
      <c r="AB84" s="143">
        <v>577</v>
      </c>
      <c r="AC84" s="144">
        <v>577</v>
      </c>
    </row>
    <row r="85" spans="1:29" s="151" customFormat="1" ht="90" x14ac:dyDescent="0.25">
      <c r="A85" s="145">
        <v>68</v>
      </c>
      <c r="B85" s="146"/>
      <c r="C85" s="147" t="s">
        <v>179</v>
      </c>
      <c r="D85" s="148" t="s">
        <v>180</v>
      </c>
      <c r="E85" s="140" t="s">
        <v>97</v>
      </c>
      <c r="F85" s="140" t="s">
        <v>104</v>
      </c>
      <c r="G85" s="140" t="s">
        <v>99</v>
      </c>
      <c r="H85" s="149"/>
      <c r="I85" s="149" t="s">
        <v>106</v>
      </c>
      <c r="J85" s="148">
        <f t="shared" si="3"/>
        <v>265</v>
      </c>
      <c r="K85" s="149"/>
      <c r="L85" s="150">
        <v>45017</v>
      </c>
      <c r="M85" s="150">
        <v>45046</v>
      </c>
      <c r="N85" s="141" t="s">
        <v>27</v>
      </c>
      <c r="O85" s="142"/>
      <c r="P85" s="126"/>
      <c r="Q85" s="126"/>
      <c r="R85" s="126"/>
      <c r="S85" s="126"/>
      <c r="T85" s="143"/>
      <c r="U85" s="143">
        <v>265</v>
      </c>
      <c r="V85" s="143"/>
      <c r="W85" s="143"/>
      <c r="X85" s="143"/>
      <c r="Y85" s="143"/>
      <c r="Z85" s="143"/>
      <c r="AA85" s="143"/>
      <c r="AB85" s="143"/>
      <c r="AC85" s="144"/>
    </row>
    <row r="86" spans="1:29" s="151" customFormat="1" ht="90" x14ac:dyDescent="0.25">
      <c r="A86" s="145">
        <v>74</v>
      </c>
      <c r="B86" s="146"/>
      <c r="C86" s="147" t="s">
        <v>171</v>
      </c>
      <c r="D86" s="148" t="s">
        <v>184</v>
      </c>
      <c r="E86" s="140" t="s">
        <v>97</v>
      </c>
      <c r="F86" s="140" t="s">
        <v>104</v>
      </c>
      <c r="G86" s="140" t="s">
        <v>99</v>
      </c>
      <c r="H86" s="149"/>
      <c r="I86" s="149" t="s">
        <v>106</v>
      </c>
      <c r="J86" s="148">
        <f t="shared" si="3"/>
        <v>210</v>
      </c>
      <c r="K86" s="149"/>
      <c r="L86" s="150">
        <v>46113</v>
      </c>
      <c r="M86" s="150">
        <v>46142</v>
      </c>
      <c r="N86" s="141" t="s">
        <v>27</v>
      </c>
      <c r="O86" s="142"/>
      <c r="P86" s="126"/>
      <c r="Q86" s="126"/>
      <c r="R86" s="126"/>
      <c r="S86" s="126"/>
      <c r="T86" s="143"/>
      <c r="U86" s="143"/>
      <c r="V86" s="143"/>
      <c r="W86" s="143"/>
      <c r="X86" s="143">
        <v>210</v>
      </c>
      <c r="Y86" s="143"/>
      <c r="Z86" s="143"/>
      <c r="AA86" s="143"/>
      <c r="AB86" s="143"/>
      <c r="AC86" s="144"/>
    </row>
    <row r="87" spans="1:29" s="151" customFormat="1" ht="90" x14ac:dyDescent="0.25">
      <c r="A87" s="145">
        <v>83</v>
      </c>
      <c r="B87" s="146"/>
      <c r="C87" s="153" t="s">
        <v>188</v>
      </c>
      <c r="D87" s="148" t="s">
        <v>189</v>
      </c>
      <c r="E87" s="140" t="s">
        <v>97</v>
      </c>
      <c r="F87" s="140" t="s">
        <v>104</v>
      </c>
      <c r="G87" s="140" t="s">
        <v>99</v>
      </c>
      <c r="H87" s="149"/>
      <c r="I87" s="149" t="s">
        <v>106</v>
      </c>
      <c r="J87" s="148">
        <f t="shared" si="3"/>
        <v>125</v>
      </c>
      <c r="K87" s="149"/>
      <c r="L87" s="150">
        <v>46844</v>
      </c>
      <c r="M87" s="150">
        <v>46873</v>
      </c>
      <c r="N87" s="141" t="s">
        <v>27</v>
      </c>
      <c r="O87" s="142"/>
      <c r="P87" s="126"/>
      <c r="Q87" s="126"/>
      <c r="R87" s="126"/>
      <c r="S87" s="126"/>
      <c r="T87" s="143"/>
      <c r="U87" s="143"/>
      <c r="V87" s="143"/>
      <c r="W87" s="143"/>
      <c r="X87" s="143"/>
      <c r="Y87" s="143"/>
      <c r="Z87" s="143">
        <v>125</v>
      </c>
      <c r="AA87" s="143"/>
      <c r="AB87" s="143"/>
      <c r="AC87" s="144"/>
    </row>
    <row r="88" spans="1:29" s="151" customFormat="1" ht="90" x14ac:dyDescent="0.25">
      <c r="A88" s="145">
        <v>87</v>
      </c>
      <c r="B88" s="146"/>
      <c r="C88" s="153" t="s">
        <v>190</v>
      </c>
      <c r="D88" s="148" t="s">
        <v>55</v>
      </c>
      <c r="E88" s="140" t="s">
        <v>97</v>
      </c>
      <c r="F88" s="140" t="s">
        <v>104</v>
      </c>
      <c r="G88" s="140" t="s">
        <v>99</v>
      </c>
      <c r="H88" s="149"/>
      <c r="I88" s="149" t="s">
        <v>106</v>
      </c>
      <c r="J88" s="148">
        <f t="shared" si="3"/>
        <v>750</v>
      </c>
      <c r="K88" s="149"/>
      <c r="L88" s="150">
        <v>47209</v>
      </c>
      <c r="M88" s="150">
        <v>47968</v>
      </c>
      <c r="N88" s="141" t="s">
        <v>27</v>
      </c>
      <c r="O88" s="142"/>
      <c r="P88" s="126"/>
      <c r="Q88" s="126"/>
      <c r="R88" s="126"/>
      <c r="S88" s="126"/>
      <c r="T88" s="143"/>
      <c r="U88" s="143"/>
      <c r="V88" s="143"/>
      <c r="W88" s="143"/>
      <c r="X88" s="143"/>
      <c r="Y88" s="143"/>
      <c r="Z88" s="143"/>
      <c r="AA88" s="143">
        <v>250</v>
      </c>
      <c r="AB88" s="143">
        <v>250</v>
      </c>
      <c r="AC88" s="144">
        <v>250</v>
      </c>
    </row>
    <row r="89" spans="1:29" s="23" customFormat="1" x14ac:dyDescent="0.25">
      <c r="A89" s="1"/>
      <c r="B89" s="21"/>
      <c r="C89" s="2"/>
      <c r="D89" s="2"/>
      <c r="E89" s="2"/>
      <c r="F89" s="2"/>
      <c r="G89" s="2"/>
      <c r="H89" s="75"/>
      <c r="I89" s="22"/>
      <c r="J89" s="75"/>
      <c r="K89" s="22"/>
      <c r="L89" s="87"/>
      <c r="M89" s="81"/>
      <c r="N89" s="22"/>
      <c r="O89" s="42"/>
      <c r="P89" s="43"/>
      <c r="Q89" s="43"/>
      <c r="R89" s="43"/>
      <c r="S89" s="43"/>
      <c r="T89" s="44"/>
      <c r="U89" s="44"/>
      <c r="V89" s="44"/>
      <c r="W89" s="44"/>
      <c r="X89" s="44"/>
      <c r="Y89" s="44"/>
      <c r="Z89" s="44"/>
      <c r="AA89" s="44"/>
      <c r="AB89" s="44"/>
      <c r="AC89" s="45"/>
    </row>
    <row r="90" spans="1:29" x14ac:dyDescent="0.25">
      <c r="A90" s="16"/>
      <c r="B90" s="17" t="s">
        <v>2</v>
      </c>
      <c r="C90" s="9"/>
      <c r="D90" s="9"/>
      <c r="E90" s="9"/>
      <c r="F90" s="9"/>
      <c r="G90" s="9"/>
      <c r="H90" s="18"/>
      <c r="I90" s="18"/>
      <c r="J90" s="18"/>
      <c r="K90" s="18"/>
      <c r="L90" s="77"/>
      <c r="M90" s="77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68"/>
    </row>
    <row r="91" spans="1:29" x14ac:dyDescent="0.25">
      <c r="A91" s="1"/>
      <c r="B91" s="21"/>
      <c r="C91" s="88"/>
      <c r="D91" s="2"/>
      <c r="E91" s="76"/>
      <c r="F91" s="76"/>
      <c r="G91" s="76"/>
      <c r="H91" s="22"/>
      <c r="I91" s="22"/>
      <c r="J91" s="2"/>
      <c r="K91" s="22"/>
      <c r="L91" s="81"/>
      <c r="M91" s="81"/>
      <c r="N91" s="37"/>
      <c r="O91" s="42"/>
      <c r="P91" s="43"/>
      <c r="Q91" s="43"/>
      <c r="R91" s="43"/>
      <c r="S91" s="43"/>
      <c r="T91" s="44"/>
      <c r="U91" s="44"/>
      <c r="V91" s="44"/>
      <c r="W91" s="44"/>
      <c r="X91" s="44"/>
      <c r="Y91" s="44"/>
      <c r="Z91" s="44"/>
      <c r="AA91" s="44"/>
      <c r="AB91" s="44"/>
      <c r="AC91" s="45"/>
    </row>
    <row r="92" spans="1:29" x14ac:dyDescent="0.25">
      <c r="A92" s="16"/>
      <c r="B92" s="17" t="s">
        <v>3</v>
      </c>
      <c r="C92" s="9"/>
      <c r="D92" s="9"/>
      <c r="E92" s="9"/>
      <c r="F92" s="9"/>
      <c r="G92" s="9"/>
      <c r="H92" s="18"/>
      <c r="I92" s="18"/>
      <c r="J92" s="34"/>
      <c r="K92" s="18"/>
      <c r="L92" s="77"/>
      <c r="M92" s="77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68"/>
    </row>
    <row r="93" spans="1:29" x14ac:dyDescent="0.25">
      <c r="A93" s="1"/>
      <c r="B93" s="21"/>
      <c r="C93" s="32"/>
      <c r="D93" s="2"/>
      <c r="E93" s="76"/>
      <c r="F93" s="76"/>
      <c r="G93" s="76"/>
      <c r="H93" s="22"/>
      <c r="I93" s="22"/>
      <c r="J93" s="2"/>
      <c r="K93" s="22"/>
      <c r="L93" s="81"/>
      <c r="M93" s="81"/>
      <c r="N93" s="37"/>
      <c r="O93" s="42"/>
      <c r="P93" s="43"/>
      <c r="Q93" s="43"/>
      <c r="R93" s="43"/>
      <c r="S93" s="43"/>
      <c r="T93" s="44"/>
      <c r="U93" s="44"/>
      <c r="V93" s="44"/>
      <c r="W93" s="44"/>
      <c r="X93" s="44"/>
      <c r="Y93" s="44"/>
      <c r="Z93" s="44"/>
      <c r="AA93" s="44"/>
      <c r="AB93" s="44"/>
      <c r="AC93" s="45"/>
    </row>
    <row r="94" spans="1:29" x14ac:dyDescent="0.25">
      <c r="A94" s="16"/>
      <c r="B94" s="18" t="s">
        <v>49</v>
      </c>
      <c r="C94" s="9"/>
      <c r="D94" s="9"/>
      <c r="E94" s="9"/>
      <c r="F94" s="9"/>
      <c r="G94" s="9"/>
      <c r="H94" s="18"/>
      <c r="I94" s="18"/>
      <c r="J94" s="18"/>
      <c r="K94" s="18"/>
      <c r="L94" s="77"/>
      <c r="M94" s="77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68"/>
    </row>
    <row r="95" spans="1:29" s="23" customFormat="1" x14ac:dyDescent="0.25">
      <c r="A95" s="69"/>
      <c r="B95" s="70" t="s">
        <v>1</v>
      </c>
      <c r="C95" s="34"/>
      <c r="D95" s="34"/>
      <c r="E95" s="34"/>
      <c r="F95" s="34"/>
      <c r="G95" s="34"/>
      <c r="H95" s="71"/>
      <c r="I95" s="71"/>
      <c r="J95" s="71"/>
      <c r="K95" s="71"/>
      <c r="L95" s="86"/>
      <c r="M95" s="86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2"/>
    </row>
    <row r="96" spans="1:29" s="152" customFormat="1" ht="135" x14ac:dyDescent="0.25">
      <c r="A96" s="145">
        <v>82</v>
      </c>
      <c r="B96" s="146"/>
      <c r="C96" s="154" t="s">
        <v>151</v>
      </c>
      <c r="D96" s="156" t="s">
        <v>54</v>
      </c>
      <c r="E96" s="76" t="s">
        <v>137</v>
      </c>
      <c r="F96" s="164" t="s">
        <v>138</v>
      </c>
      <c r="G96" s="157" t="s">
        <v>139</v>
      </c>
      <c r="H96" s="149"/>
      <c r="I96" s="149" t="s">
        <v>112</v>
      </c>
      <c r="J96" s="148">
        <f>SUM(O96:AC96)</f>
        <v>250</v>
      </c>
      <c r="K96" s="149"/>
      <c r="L96" s="150">
        <v>46388</v>
      </c>
      <c r="M96" s="150">
        <v>46752</v>
      </c>
      <c r="N96" s="20" t="s">
        <v>27</v>
      </c>
      <c r="O96" s="42"/>
      <c r="P96" s="43"/>
      <c r="Q96" s="43"/>
      <c r="R96" s="43"/>
      <c r="S96" s="43"/>
      <c r="T96" s="44"/>
      <c r="U96" s="44"/>
      <c r="V96" s="44"/>
      <c r="W96" s="44"/>
      <c r="X96" s="44"/>
      <c r="Y96" s="44">
        <v>250</v>
      </c>
      <c r="Z96" s="44"/>
      <c r="AA96" s="44"/>
      <c r="AB96" s="44"/>
      <c r="AC96" s="45"/>
    </row>
    <row r="97" spans="1:29" x14ac:dyDescent="0.25">
      <c r="A97" s="1"/>
      <c r="B97" s="21"/>
      <c r="C97" s="2"/>
      <c r="D97" s="2"/>
      <c r="E97" s="125"/>
      <c r="F97" s="125"/>
      <c r="G97" s="125"/>
      <c r="H97" s="22"/>
      <c r="I97" s="22"/>
      <c r="J97" s="22"/>
      <c r="K97" s="22"/>
      <c r="L97" s="81"/>
      <c r="M97" s="81"/>
      <c r="N97" s="6"/>
      <c r="O97" s="42"/>
      <c r="P97" s="43"/>
      <c r="Q97" s="43"/>
      <c r="R97" s="43"/>
      <c r="S97" s="43"/>
      <c r="T97" s="44"/>
      <c r="U97" s="44"/>
      <c r="V97" s="44"/>
      <c r="W97" s="44"/>
      <c r="X97" s="44"/>
      <c r="Y97" s="44"/>
      <c r="Z97" s="44"/>
      <c r="AA97" s="44"/>
      <c r="AB97" s="44"/>
      <c r="AC97" s="45"/>
    </row>
    <row r="98" spans="1:29" s="23" customFormat="1" x14ac:dyDescent="0.25">
      <c r="A98" s="69"/>
      <c r="B98" s="70" t="s">
        <v>2</v>
      </c>
      <c r="C98" s="34"/>
      <c r="D98" s="34"/>
      <c r="E98" s="34"/>
      <c r="F98" s="34"/>
      <c r="G98" s="34"/>
      <c r="H98" s="71"/>
      <c r="I98" s="71"/>
      <c r="J98" s="71"/>
      <c r="K98" s="71"/>
      <c r="L98" s="86"/>
      <c r="M98" s="86"/>
      <c r="N98" s="73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2"/>
    </row>
    <row r="99" spans="1:29" s="152" customFormat="1" ht="105" x14ac:dyDescent="0.25">
      <c r="A99" s="145">
        <v>25</v>
      </c>
      <c r="B99" s="146"/>
      <c r="C99" s="154" t="s">
        <v>129</v>
      </c>
      <c r="D99" s="156" t="s">
        <v>52</v>
      </c>
      <c r="E99" s="76" t="s">
        <v>130</v>
      </c>
      <c r="F99" s="164" t="s">
        <v>131</v>
      </c>
      <c r="G99" s="157" t="s">
        <v>132</v>
      </c>
      <c r="H99" s="149"/>
      <c r="I99" s="149" t="s">
        <v>112</v>
      </c>
      <c r="J99" s="148">
        <f>SUM(O99:AC99)</f>
        <v>75</v>
      </c>
      <c r="K99" s="149"/>
      <c r="L99" s="150">
        <v>43191</v>
      </c>
      <c r="M99" s="150">
        <v>43465</v>
      </c>
      <c r="N99" s="20" t="s">
        <v>26</v>
      </c>
      <c r="O99" s="42"/>
      <c r="P99" s="43">
        <v>75</v>
      </c>
      <c r="Q99" s="43"/>
      <c r="R99" s="43"/>
      <c r="S99" s="43"/>
      <c r="T99" s="44"/>
      <c r="U99" s="44"/>
      <c r="V99" s="44"/>
      <c r="W99" s="44"/>
      <c r="X99" s="44"/>
      <c r="Y99" s="44"/>
      <c r="Z99" s="44"/>
      <c r="AA99" s="44"/>
      <c r="AB99" s="44"/>
      <c r="AC99" s="45"/>
    </row>
    <row r="100" spans="1:29" s="152" customFormat="1" ht="105" x14ac:dyDescent="0.25">
      <c r="A100" s="145">
        <v>42</v>
      </c>
      <c r="B100" s="146"/>
      <c r="C100" s="154" t="s">
        <v>151</v>
      </c>
      <c r="D100" s="156" t="s">
        <v>52</v>
      </c>
      <c r="E100" s="76" t="s">
        <v>130</v>
      </c>
      <c r="F100" s="164" t="s">
        <v>131</v>
      </c>
      <c r="G100" s="157" t="s">
        <v>132</v>
      </c>
      <c r="H100" s="149"/>
      <c r="I100" s="149" t="s">
        <v>112</v>
      </c>
      <c r="J100" s="148">
        <f>SUM(O100:AC100)</f>
        <v>75</v>
      </c>
      <c r="K100" s="149"/>
      <c r="L100" s="150">
        <v>43466</v>
      </c>
      <c r="M100" s="150">
        <v>43830</v>
      </c>
      <c r="N100" s="20" t="s">
        <v>26</v>
      </c>
      <c r="O100" s="42"/>
      <c r="P100" s="43"/>
      <c r="Q100" s="43">
        <v>75</v>
      </c>
      <c r="R100" s="43"/>
      <c r="S100" s="43"/>
      <c r="T100" s="44"/>
      <c r="U100" s="44"/>
      <c r="V100" s="44"/>
      <c r="W100" s="44"/>
      <c r="X100" s="44"/>
      <c r="Y100" s="44"/>
      <c r="Z100" s="44"/>
      <c r="AA100" s="44"/>
      <c r="AB100" s="44"/>
      <c r="AC100" s="45"/>
    </row>
    <row r="101" spans="1:29" x14ac:dyDescent="0.25">
      <c r="A101" s="1"/>
      <c r="B101" s="21"/>
      <c r="C101" s="2"/>
      <c r="D101" s="2"/>
      <c r="E101" s="125"/>
      <c r="F101" s="125"/>
      <c r="G101" s="125"/>
      <c r="H101" s="22"/>
      <c r="I101" s="22"/>
      <c r="J101" s="22"/>
      <c r="K101" s="22"/>
      <c r="L101" s="81"/>
      <c r="M101" s="81"/>
      <c r="N101" s="6"/>
      <c r="O101" s="42"/>
      <c r="P101" s="43"/>
      <c r="Q101" s="43"/>
      <c r="R101" s="43"/>
      <c r="S101" s="43"/>
      <c r="T101" s="44"/>
      <c r="U101" s="44"/>
      <c r="V101" s="44"/>
      <c r="W101" s="44"/>
      <c r="X101" s="44"/>
      <c r="Y101" s="44"/>
      <c r="Z101" s="44"/>
      <c r="AA101" s="44"/>
      <c r="AB101" s="44"/>
      <c r="AC101" s="45"/>
    </row>
    <row r="102" spans="1:29" s="23" customFormat="1" x14ac:dyDescent="0.25">
      <c r="A102" s="69"/>
      <c r="B102" s="70" t="s">
        <v>3</v>
      </c>
      <c r="C102" s="34"/>
      <c r="D102" s="34"/>
      <c r="E102" s="34"/>
      <c r="F102" s="34"/>
      <c r="G102" s="34"/>
      <c r="H102" s="71"/>
      <c r="I102" s="71"/>
      <c r="J102" s="71"/>
      <c r="K102" s="71"/>
      <c r="L102" s="86"/>
      <c r="M102" s="86"/>
      <c r="N102" s="73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2"/>
    </row>
    <row r="103" spans="1:29" x14ac:dyDescent="0.25">
      <c r="A103" s="1"/>
      <c r="B103" s="21"/>
      <c r="C103" s="2"/>
      <c r="D103" s="2"/>
      <c r="E103" s="2"/>
      <c r="F103" s="2"/>
      <c r="G103" s="2"/>
      <c r="H103" s="22"/>
      <c r="I103" s="22"/>
      <c r="J103" s="22"/>
      <c r="K103" s="22"/>
      <c r="L103" s="81"/>
      <c r="M103" s="81"/>
      <c r="N103" s="6"/>
      <c r="O103" s="42"/>
      <c r="P103" s="43"/>
      <c r="Q103" s="43"/>
      <c r="R103" s="43"/>
      <c r="S103" s="43"/>
      <c r="T103" s="44"/>
      <c r="U103" s="44"/>
      <c r="V103" s="44"/>
      <c r="W103" s="44"/>
      <c r="X103" s="44"/>
      <c r="Y103" s="44"/>
      <c r="Z103" s="44"/>
      <c r="AA103" s="44"/>
      <c r="AB103" s="44"/>
      <c r="AC103" s="45"/>
    </row>
    <row r="104" spans="1:29" x14ac:dyDescent="0.25">
      <c r="A104" s="16"/>
      <c r="B104" s="18" t="s">
        <v>50</v>
      </c>
      <c r="C104" s="9"/>
      <c r="D104" s="9"/>
      <c r="E104" s="9"/>
      <c r="F104" s="9"/>
      <c r="G104" s="9"/>
      <c r="H104" s="18"/>
      <c r="I104" s="18"/>
      <c r="J104" s="18"/>
      <c r="K104" s="18"/>
      <c r="L104" s="77"/>
      <c r="M104" s="77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68"/>
    </row>
    <row r="105" spans="1:29" s="23" customFormat="1" x14ac:dyDescent="0.25">
      <c r="A105" s="69"/>
      <c r="B105" s="70" t="s">
        <v>1</v>
      </c>
      <c r="C105" s="34"/>
      <c r="D105" s="34"/>
      <c r="E105" s="34"/>
      <c r="F105" s="34"/>
      <c r="G105" s="34"/>
      <c r="H105" s="71"/>
      <c r="I105" s="71"/>
      <c r="J105" s="71"/>
      <c r="K105" s="71"/>
      <c r="L105" s="86"/>
      <c r="M105" s="86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  <c r="AC105" s="72"/>
    </row>
    <row r="106" spans="1:29" s="152" customFormat="1" ht="135" x14ac:dyDescent="0.25">
      <c r="A106" s="145">
        <v>27</v>
      </c>
      <c r="B106" s="146"/>
      <c r="C106" s="154" t="s">
        <v>135</v>
      </c>
      <c r="D106" s="156" t="s">
        <v>136</v>
      </c>
      <c r="E106" s="76" t="s">
        <v>137</v>
      </c>
      <c r="F106" s="76" t="s">
        <v>138</v>
      </c>
      <c r="G106" s="76" t="s">
        <v>139</v>
      </c>
      <c r="H106" s="149"/>
      <c r="I106" s="149" t="s">
        <v>112</v>
      </c>
      <c r="J106" s="148">
        <f>SUM(O106:AC106)</f>
        <v>35</v>
      </c>
      <c r="K106" s="149"/>
      <c r="L106" s="150">
        <v>43101</v>
      </c>
      <c r="M106" s="150">
        <v>43465</v>
      </c>
      <c r="N106" s="20" t="s">
        <v>26</v>
      </c>
      <c r="O106" s="42"/>
      <c r="P106" s="43">
        <v>35</v>
      </c>
      <c r="Q106" s="43"/>
      <c r="R106" s="43"/>
      <c r="S106" s="43"/>
      <c r="T106" s="44"/>
      <c r="U106" s="44"/>
      <c r="V106" s="44"/>
      <c r="W106" s="44"/>
      <c r="X106" s="44"/>
      <c r="Y106" s="44"/>
      <c r="Z106" s="44"/>
      <c r="AA106" s="44"/>
      <c r="AB106" s="44"/>
      <c r="AC106" s="45"/>
    </row>
    <row r="107" spans="1:29" s="152" customFormat="1" x14ac:dyDescent="0.25">
      <c r="A107" s="145"/>
      <c r="B107" s="146"/>
      <c r="C107" s="148"/>
      <c r="D107" s="148"/>
      <c r="E107" s="148"/>
      <c r="F107" s="148"/>
      <c r="G107" s="148"/>
      <c r="H107" s="149"/>
      <c r="I107" s="149"/>
      <c r="J107" s="149"/>
      <c r="K107" s="149"/>
      <c r="L107" s="150"/>
      <c r="M107" s="150"/>
      <c r="N107" s="165"/>
      <c r="O107" s="42"/>
      <c r="P107" s="43"/>
      <c r="Q107" s="43"/>
      <c r="R107" s="43"/>
      <c r="S107" s="43"/>
      <c r="T107" s="44"/>
      <c r="U107" s="44"/>
      <c r="V107" s="44"/>
      <c r="W107" s="44"/>
      <c r="X107" s="44"/>
      <c r="Y107" s="44"/>
      <c r="Z107" s="44"/>
      <c r="AA107" s="44"/>
      <c r="AB107" s="44"/>
      <c r="AC107" s="45"/>
    </row>
    <row r="108" spans="1:29" s="23" customFormat="1" x14ac:dyDescent="0.25">
      <c r="A108" s="69"/>
      <c r="B108" s="70" t="s">
        <v>2</v>
      </c>
      <c r="C108" s="34"/>
      <c r="D108" s="34"/>
      <c r="E108" s="34"/>
      <c r="F108" s="34"/>
      <c r="G108" s="34"/>
      <c r="H108" s="71"/>
      <c r="I108" s="71"/>
      <c r="J108" s="71"/>
      <c r="K108" s="71"/>
      <c r="L108" s="86"/>
      <c r="M108" s="86"/>
      <c r="N108" s="73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2"/>
    </row>
    <row r="109" spans="1:29" s="152" customFormat="1" ht="120" x14ac:dyDescent="0.25">
      <c r="A109" s="202">
        <v>43</v>
      </c>
      <c r="B109" s="146"/>
      <c r="C109" s="154" t="s">
        <v>124</v>
      </c>
      <c r="D109" s="157" t="s">
        <v>152</v>
      </c>
      <c r="E109" s="76" t="s">
        <v>153</v>
      </c>
      <c r="F109" s="164" t="s">
        <v>154</v>
      </c>
      <c r="G109" s="157" t="s">
        <v>155</v>
      </c>
      <c r="H109" s="149"/>
      <c r="I109" s="149" t="s">
        <v>66</v>
      </c>
      <c r="J109" s="148">
        <f>SUM(O109:AC109)</f>
        <v>2236</v>
      </c>
      <c r="K109" s="149"/>
      <c r="L109" s="150">
        <v>43466</v>
      </c>
      <c r="M109" s="150">
        <v>44561</v>
      </c>
      <c r="N109" s="20" t="s">
        <v>26</v>
      </c>
      <c r="O109" s="42"/>
      <c r="P109" s="43"/>
      <c r="Q109" s="43">
        <v>740</v>
      </c>
      <c r="R109" s="43">
        <v>731</v>
      </c>
      <c r="S109" s="43">
        <v>765</v>
      </c>
      <c r="T109" s="44"/>
      <c r="U109" s="44"/>
      <c r="V109" s="44"/>
      <c r="W109" s="44"/>
      <c r="X109" s="44"/>
      <c r="Y109" s="44"/>
      <c r="Z109" s="44"/>
      <c r="AA109" s="44"/>
      <c r="AB109" s="44"/>
      <c r="AC109" s="45"/>
    </row>
    <row r="110" spans="1:29" s="152" customFormat="1" ht="120" x14ac:dyDescent="0.25">
      <c r="A110" s="203"/>
      <c r="B110" s="146"/>
      <c r="C110" s="154" t="s">
        <v>124</v>
      </c>
      <c r="D110" s="157" t="s">
        <v>152</v>
      </c>
      <c r="E110" s="76" t="s">
        <v>153</v>
      </c>
      <c r="F110" s="164" t="s">
        <v>154</v>
      </c>
      <c r="G110" s="157" t="s">
        <v>155</v>
      </c>
      <c r="H110" s="149"/>
      <c r="I110" s="149" t="s">
        <v>66</v>
      </c>
      <c r="J110" s="148">
        <f>SUM(O110:AC110)</f>
        <v>264</v>
      </c>
      <c r="K110" s="149"/>
      <c r="L110" s="150">
        <v>44562</v>
      </c>
      <c r="M110" s="150">
        <v>44926</v>
      </c>
      <c r="N110" s="20" t="s">
        <v>27</v>
      </c>
      <c r="O110" s="42"/>
      <c r="P110" s="43"/>
      <c r="Q110" s="43"/>
      <c r="R110" s="43"/>
      <c r="S110" s="43"/>
      <c r="T110" s="44">
        <v>264</v>
      </c>
      <c r="U110" s="44"/>
      <c r="V110" s="44"/>
      <c r="W110" s="44"/>
      <c r="X110" s="44"/>
      <c r="Y110" s="44"/>
      <c r="Z110" s="44"/>
      <c r="AA110" s="44"/>
      <c r="AB110" s="44"/>
      <c r="AC110" s="45"/>
    </row>
    <row r="111" spans="1:29" s="152" customFormat="1" ht="120" x14ac:dyDescent="0.25">
      <c r="A111" s="145">
        <v>50</v>
      </c>
      <c r="B111" s="146"/>
      <c r="C111" s="154" t="s">
        <v>171</v>
      </c>
      <c r="D111" s="157" t="s">
        <v>172</v>
      </c>
      <c r="E111" s="76" t="s">
        <v>153</v>
      </c>
      <c r="F111" s="164" t="s">
        <v>154</v>
      </c>
      <c r="G111" s="157" t="s">
        <v>155</v>
      </c>
      <c r="H111" s="149"/>
      <c r="I111" s="149" t="s">
        <v>112</v>
      </c>
      <c r="J111" s="148">
        <f>SUM(O111:AC111)</f>
        <v>125</v>
      </c>
      <c r="K111" s="149"/>
      <c r="L111" s="150">
        <v>44562</v>
      </c>
      <c r="M111" s="150">
        <v>44926</v>
      </c>
      <c r="N111" s="20" t="s">
        <v>27</v>
      </c>
      <c r="O111" s="42"/>
      <c r="P111" s="43"/>
      <c r="Q111" s="43"/>
      <c r="R111" s="43"/>
      <c r="S111" s="43"/>
      <c r="T111" s="44">
        <v>125</v>
      </c>
      <c r="U111" s="44"/>
      <c r="V111" s="44"/>
      <c r="W111" s="44"/>
      <c r="X111" s="44"/>
      <c r="Y111" s="44"/>
      <c r="Z111" s="44"/>
      <c r="AA111" s="44"/>
      <c r="AB111" s="44"/>
      <c r="AC111" s="45"/>
    </row>
    <row r="112" spans="1:29" s="152" customFormat="1" ht="120" x14ac:dyDescent="0.25">
      <c r="A112" s="145">
        <v>77</v>
      </c>
      <c r="B112" s="146"/>
      <c r="C112" s="154" t="s">
        <v>185</v>
      </c>
      <c r="D112" s="157" t="s">
        <v>186</v>
      </c>
      <c r="E112" s="76" t="s">
        <v>153</v>
      </c>
      <c r="F112" s="164" t="s">
        <v>154</v>
      </c>
      <c r="G112" s="157" t="s">
        <v>155</v>
      </c>
      <c r="H112" s="149"/>
      <c r="I112" s="149" t="s">
        <v>112</v>
      </c>
      <c r="J112" s="148">
        <f>SUM(O112:AC112)</f>
        <v>15</v>
      </c>
      <c r="K112" s="149"/>
      <c r="L112" s="150">
        <v>46023</v>
      </c>
      <c r="M112" s="150">
        <v>46387</v>
      </c>
      <c r="N112" s="20" t="s">
        <v>27</v>
      </c>
      <c r="O112" s="42"/>
      <c r="P112" s="43"/>
      <c r="Q112" s="43"/>
      <c r="R112" s="43"/>
      <c r="S112" s="43"/>
      <c r="T112" s="44"/>
      <c r="U112" s="44"/>
      <c r="V112" s="44"/>
      <c r="W112" s="44"/>
      <c r="X112" s="44">
        <v>15</v>
      </c>
      <c r="Y112" s="44"/>
      <c r="Z112" s="44"/>
      <c r="AA112" s="44"/>
      <c r="AB112" s="44"/>
      <c r="AC112" s="45"/>
    </row>
    <row r="113" spans="1:29" s="152" customFormat="1" ht="120" x14ac:dyDescent="0.25">
      <c r="A113" s="145">
        <v>84</v>
      </c>
      <c r="B113" s="146"/>
      <c r="C113" s="154" t="s">
        <v>191</v>
      </c>
      <c r="D113" s="157" t="s">
        <v>192</v>
      </c>
      <c r="E113" s="76" t="s">
        <v>153</v>
      </c>
      <c r="F113" s="164" t="s">
        <v>154</v>
      </c>
      <c r="G113" s="157" t="s">
        <v>155</v>
      </c>
      <c r="H113" s="149"/>
      <c r="I113" s="149" t="s">
        <v>112</v>
      </c>
      <c r="J113" s="148">
        <f>SUM(O113:AC113)</f>
        <v>15</v>
      </c>
      <c r="K113" s="149"/>
      <c r="L113" s="150">
        <v>46753</v>
      </c>
      <c r="M113" s="150">
        <v>47118</v>
      </c>
      <c r="N113" s="20" t="s">
        <v>27</v>
      </c>
      <c r="O113" s="42"/>
      <c r="P113" s="43"/>
      <c r="Q113" s="43"/>
      <c r="R113" s="43"/>
      <c r="S113" s="43"/>
      <c r="T113" s="44"/>
      <c r="U113" s="44"/>
      <c r="V113" s="44"/>
      <c r="W113" s="44"/>
      <c r="X113" s="44"/>
      <c r="Y113" s="44"/>
      <c r="Z113" s="44">
        <v>15</v>
      </c>
      <c r="AA113" s="44"/>
      <c r="AB113" s="44"/>
      <c r="AC113" s="45"/>
    </row>
    <row r="114" spans="1:29" x14ac:dyDescent="0.25">
      <c r="A114" s="1"/>
      <c r="B114" s="21"/>
      <c r="C114" s="2"/>
      <c r="D114" s="2"/>
      <c r="E114" s="2"/>
      <c r="F114" s="2"/>
      <c r="G114" s="2"/>
      <c r="H114" s="22"/>
      <c r="I114" s="22"/>
      <c r="J114" s="22"/>
      <c r="K114" s="22"/>
      <c r="L114" s="81"/>
      <c r="M114" s="81"/>
      <c r="N114" s="6"/>
      <c r="O114" s="42"/>
      <c r="P114" s="43"/>
      <c r="Q114" s="43"/>
      <c r="R114" s="43"/>
      <c r="S114" s="43"/>
      <c r="T114" s="44"/>
      <c r="U114" s="44"/>
      <c r="V114" s="44"/>
      <c r="W114" s="44"/>
      <c r="X114" s="44"/>
      <c r="Y114" s="44"/>
      <c r="Z114" s="44"/>
      <c r="AA114" s="44"/>
      <c r="AB114" s="44"/>
      <c r="AC114" s="45"/>
    </row>
    <row r="115" spans="1:29" s="23" customFormat="1" x14ac:dyDescent="0.25">
      <c r="A115" s="69"/>
      <c r="B115" s="70" t="s">
        <v>3</v>
      </c>
      <c r="C115" s="34"/>
      <c r="D115" s="34"/>
      <c r="E115" s="34"/>
      <c r="F115" s="34"/>
      <c r="G115" s="34"/>
      <c r="H115" s="71"/>
      <c r="I115" s="71"/>
      <c r="J115" s="71"/>
      <c r="K115" s="71"/>
      <c r="L115" s="86"/>
      <c r="M115" s="86"/>
      <c r="N115" s="73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2"/>
    </row>
    <row r="116" spans="1:29" s="152" customFormat="1" ht="120" x14ac:dyDescent="0.25">
      <c r="A116" s="202">
        <v>12</v>
      </c>
      <c r="B116" s="146"/>
      <c r="C116" s="154" t="s">
        <v>124</v>
      </c>
      <c r="D116" s="156" t="s">
        <v>125</v>
      </c>
      <c r="E116" s="76" t="s">
        <v>109</v>
      </c>
      <c r="F116" s="76" t="s">
        <v>126</v>
      </c>
      <c r="G116" s="76" t="s">
        <v>127</v>
      </c>
      <c r="H116" s="149"/>
      <c r="I116" s="149" t="s">
        <v>66</v>
      </c>
      <c r="J116" s="148">
        <f>SUM(O116:AC116)</f>
        <v>674</v>
      </c>
      <c r="K116" s="149"/>
      <c r="L116" s="150">
        <v>42826</v>
      </c>
      <c r="M116" s="150">
        <v>43100</v>
      </c>
      <c r="N116" s="20" t="s">
        <v>25</v>
      </c>
      <c r="O116" s="160">
        <v>674</v>
      </c>
      <c r="P116" s="161"/>
      <c r="Q116" s="161"/>
      <c r="R116" s="161"/>
      <c r="S116" s="161"/>
      <c r="T116" s="162"/>
      <c r="U116" s="162"/>
      <c r="V116" s="162"/>
      <c r="W116" s="162"/>
      <c r="X116" s="162"/>
      <c r="Y116" s="162"/>
      <c r="Z116" s="162"/>
      <c r="AA116" s="162"/>
      <c r="AB116" s="162"/>
      <c r="AC116" s="163"/>
    </row>
    <row r="117" spans="1:29" s="152" customFormat="1" ht="120" x14ac:dyDescent="0.25">
      <c r="A117" s="203"/>
      <c r="B117" s="146"/>
      <c r="C117" s="154" t="s">
        <v>124</v>
      </c>
      <c r="D117" s="156" t="s">
        <v>125</v>
      </c>
      <c r="E117" s="76" t="s">
        <v>109</v>
      </c>
      <c r="F117" s="76" t="s">
        <v>126</v>
      </c>
      <c r="G117" s="76" t="s">
        <v>127</v>
      </c>
      <c r="H117" s="149"/>
      <c r="I117" s="149" t="s">
        <v>66</v>
      </c>
      <c r="J117" s="148">
        <f>SUM(O117:AC117)</f>
        <v>728</v>
      </c>
      <c r="K117" s="149"/>
      <c r="L117" s="150">
        <v>43191</v>
      </c>
      <c r="M117" s="150">
        <v>43465</v>
      </c>
      <c r="N117" s="20" t="s">
        <v>26</v>
      </c>
      <c r="O117" s="160"/>
      <c r="P117" s="161">
        <v>728</v>
      </c>
      <c r="Q117" s="161"/>
      <c r="R117" s="161"/>
      <c r="S117" s="161"/>
      <c r="T117" s="162"/>
      <c r="U117" s="162"/>
      <c r="V117" s="162"/>
      <c r="W117" s="162"/>
      <c r="X117" s="162"/>
      <c r="Y117" s="162"/>
      <c r="Z117" s="162"/>
      <c r="AA117" s="162"/>
      <c r="AB117" s="162"/>
      <c r="AC117" s="163"/>
    </row>
    <row r="118" spans="1:29" s="152" customFormat="1" ht="120" x14ac:dyDescent="0.25">
      <c r="A118" s="145">
        <v>78</v>
      </c>
      <c r="B118" s="146"/>
      <c r="C118" s="154" t="s">
        <v>187</v>
      </c>
      <c r="D118" s="156" t="s">
        <v>158</v>
      </c>
      <c r="E118" s="76" t="s">
        <v>109</v>
      </c>
      <c r="F118" s="76" t="s">
        <v>126</v>
      </c>
      <c r="G118" s="76" t="s">
        <v>127</v>
      </c>
      <c r="H118" s="149"/>
      <c r="I118" s="149" t="s">
        <v>112</v>
      </c>
      <c r="J118" s="148">
        <f>SUM(O118:AC118)</f>
        <v>15</v>
      </c>
      <c r="K118" s="149"/>
      <c r="L118" s="150">
        <v>46113</v>
      </c>
      <c r="M118" s="150">
        <v>46387</v>
      </c>
      <c r="N118" s="20" t="s">
        <v>27</v>
      </c>
      <c r="O118" s="42"/>
      <c r="P118" s="43"/>
      <c r="Q118" s="43"/>
      <c r="R118" s="43"/>
      <c r="S118" s="43"/>
      <c r="T118" s="44"/>
      <c r="U118" s="44"/>
      <c r="V118" s="44"/>
      <c r="W118" s="44"/>
      <c r="X118" s="44">
        <v>15</v>
      </c>
      <c r="Y118" s="44"/>
      <c r="Z118" s="44"/>
      <c r="AA118" s="44"/>
      <c r="AB118" s="44"/>
      <c r="AC118" s="45"/>
    </row>
    <row r="119" spans="1:29" ht="15.75" thickBot="1" x14ac:dyDescent="0.3">
      <c r="A119" s="1"/>
      <c r="B119" s="90"/>
      <c r="C119" s="2"/>
      <c r="D119" s="2"/>
      <c r="E119" s="2"/>
      <c r="F119" s="2"/>
      <c r="G119" s="2"/>
      <c r="H119" s="22"/>
      <c r="I119" s="22"/>
      <c r="J119" s="22"/>
      <c r="K119" s="22"/>
      <c r="L119" s="81"/>
      <c r="M119" s="81"/>
      <c r="N119" s="6"/>
      <c r="O119" s="42"/>
      <c r="P119" s="43"/>
      <c r="Q119" s="43"/>
      <c r="R119" s="43"/>
      <c r="S119" s="43"/>
      <c r="T119" s="44"/>
      <c r="U119" s="44"/>
      <c r="V119" s="44"/>
      <c r="W119" s="44"/>
      <c r="X119" s="44"/>
      <c r="Y119" s="44"/>
      <c r="Z119" s="44"/>
      <c r="AA119" s="44"/>
      <c r="AB119" s="44"/>
      <c r="AC119" s="89"/>
    </row>
    <row r="120" spans="1:29" s="65" customFormat="1" ht="15.75" thickBot="1" x14ac:dyDescent="0.25">
      <c r="A120" s="58"/>
      <c r="B120" s="59" t="s">
        <v>0</v>
      </c>
      <c r="C120" s="59"/>
      <c r="D120" s="59"/>
      <c r="E120" s="59"/>
      <c r="F120" s="59"/>
      <c r="G120" s="59"/>
      <c r="H120" s="59"/>
      <c r="I120" s="59"/>
      <c r="J120" s="59">
        <f>SUM(J78:J119)</f>
        <v>11906</v>
      </c>
      <c r="K120" s="59">
        <v>916</v>
      </c>
      <c r="L120" s="59"/>
      <c r="M120" s="59"/>
      <c r="N120" s="60"/>
      <c r="O120" s="61">
        <f t="shared" ref="O120:AC120" si="4">SUM(O11:O119)</f>
        <v>915.8</v>
      </c>
      <c r="P120" s="62">
        <f t="shared" si="4"/>
        <v>913.8</v>
      </c>
      <c r="Q120" s="62">
        <f t="shared" si="4"/>
        <v>915.8</v>
      </c>
      <c r="R120" s="62">
        <f t="shared" si="4"/>
        <v>915.8</v>
      </c>
      <c r="S120" s="62">
        <f t="shared" si="4"/>
        <v>915.8</v>
      </c>
      <c r="T120" s="63">
        <f t="shared" si="4"/>
        <v>915.8</v>
      </c>
      <c r="U120" s="63">
        <f t="shared" si="4"/>
        <v>915.8</v>
      </c>
      <c r="V120" s="63">
        <f t="shared" si="4"/>
        <v>915.8</v>
      </c>
      <c r="W120" s="63">
        <f t="shared" si="4"/>
        <v>915.8</v>
      </c>
      <c r="X120" s="63">
        <f t="shared" si="4"/>
        <v>915.8</v>
      </c>
      <c r="Y120" s="63">
        <f t="shared" si="4"/>
        <v>915.8</v>
      </c>
      <c r="Z120" s="63">
        <f t="shared" si="4"/>
        <v>915.8</v>
      </c>
      <c r="AA120" s="63">
        <f t="shared" si="4"/>
        <v>915.8</v>
      </c>
      <c r="AB120" s="63">
        <f t="shared" si="4"/>
        <v>915.8</v>
      </c>
      <c r="AC120" s="64">
        <f t="shared" si="4"/>
        <v>915.8</v>
      </c>
    </row>
    <row r="121" spans="1:29" ht="15.75" x14ac:dyDescent="0.25">
      <c r="K121" s="36" t="s">
        <v>59</v>
      </c>
    </row>
    <row r="122" spans="1:29" s="39" customFormat="1" ht="15.75" x14ac:dyDescent="0.25">
      <c r="K122" s="46"/>
    </row>
    <row r="123" spans="1:29" s="39" customFormat="1" ht="60" x14ac:dyDescent="0.25">
      <c r="A123" s="47"/>
      <c r="B123" s="48" t="s">
        <v>35</v>
      </c>
      <c r="C123" s="49" t="s">
        <v>36</v>
      </c>
      <c r="K123" s="46"/>
    </row>
    <row r="124" spans="1:29" s="39" customFormat="1" ht="15.75" x14ac:dyDescent="0.25">
      <c r="A124" s="50" t="s">
        <v>37</v>
      </c>
      <c r="B124" s="51" t="s">
        <v>60</v>
      </c>
      <c r="C124" s="52">
        <f>K120</f>
        <v>916</v>
      </c>
      <c r="K124" s="46"/>
    </row>
    <row r="125" spans="1:29" s="39" customFormat="1" ht="15.75" x14ac:dyDescent="0.25">
      <c r="A125" s="50" t="s">
        <v>38</v>
      </c>
      <c r="B125" s="51" t="s">
        <v>61</v>
      </c>
      <c r="C125" s="52">
        <f>C124*4</f>
        <v>3664</v>
      </c>
      <c r="K125" s="46"/>
    </row>
    <row r="126" spans="1:29" s="39" customFormat="1" ht="15.75" thickBot="1" x14ac:dyDescent="0.3">
      <c r="A126" s="53" t="s">
        <v>39</v>
      </c>
      <c r="B126" s="54" t="s">
        <v>62</v>
      </c>
      <c r="C126" s="55">
        <f>C124*10</f>
        <v>9160</v>
      </c>
    </row>
    <row r="127" spans="1:29" s="39" customFormat="1" x14ac:dyDescent="0.25">
      <c r="A127" s="56"/>
      <c r="B127" s="57"/>
      <c r="C127" s="57"/>
    </row>
    <row r="130" spans="2:2" x14ac:dyDescent="0.25">
      <c r="B130" s="27"/>
    </row>
    <row r="131" spans="2:2" x14ac:dyDescent="0.25">
      <c r="B131" s="28"/>
    </row>
    <row r="132" spans="2:2" x14ac:dyDescent="0.25">
      <c r="B132" s="28"/>
    </row>
    <row r="133" spans="2:2" x14ac:dyDescent="0.25">
      <c r="B133" s="28"/>
    </row>
    <row r="134" spans="2:2" x14ac:dyDescent="0.25">
      <c r="B134" s="28"/>
    </row>
    <row r="136" spans="2:2" x14ac:dyDescent="0.25">
      <c r="B136" s="29"/>
    </row>
    <row r="144" spans="2:2" x14ac:dyDescent="0.25">
      <c r="B144" s="29"/>
    </row>
  </sheetData>
  <mergeCells count="61">
    <mergeCell ref="G10:G11"/>
    <mergeCell ref="Y10:Y11"/>
    <mergeCell ref="T10:T11"/>
    <mergeCell ref="J10:J11"/>
    <mergeCell ref="Z10:Z11"/>
    <mergeCell ref="A9:A11"/>
    <mergeCell ref="AB10:AB11"/>
    <mergeCell ref="M10:M11"/>
    <mergeCell ref="R10:R11"/>
    <mergeCell ref="E9:G9"/>
    <mergeCell ref="H9:H11"/>
    <mergeCell ref="W10:W11"/>
    <mergeCell ref="X10:X11"/>
    <mergeCell ref="K9:K11"/>
    <mergeCell ref="L9:M9"/>
    <mergeCell ref="O9:AC9"/>
    <mergeCell ref="P10:P11"/>
    <mergeCell ref="AC10:AC11"/>
    <mergeCell ref="S10:S11"/>
    <mergeCell ref="K5:Q5"/>
    <mergeCell ref="R5:AC5"/>
    <mergeCell ref="R7:AC7"/>
    <mergeCell ref="K6:Q6"/>
    <mergeCell ref="N10:N11"/>
    <mergeCell ref="A23:A24"/>
    <mergeCell ref="A25:A26"/>
    <mergeCell ref="O10:O11"/>
    <mergeCell ref="A1:AC1"/>
    <mergeCell ref="A2:AC2"/>
    <mergeCell ref="A3:J3"/>
    <mergeCell ref="K3:Q3"/>
    <mergeCell ref="R3:AC3"/>
    <mergeCell ref="K4:Q4"/>
    <mergeCell ref="R4:AC4"/>
    <mergeCell ref="A5:J5"/>
    <mergeCell ref="L10:L11"/>
    <mergeCell ref="Q10:Q11"/>
    <mergeCell ref="AA10:AA11"/>
    <mergeCell ref="K7:Q7"/>
    <mergeCell ref="R6:AC6"/>
    <mergeCell ref="U10:U11"/>
    <mergeCell ref="V10:V11"/>
    <mergeCell ref="A33:A34"/>
    <mergeCell ref="A4:J4"/>
    <mergeCell ref="A8:C8"/>
    <mergeCell ref="F10:F11"/>
    <mergeCell ref="I9:I11"/>
    <mergeCell ref="A7:J7"/>
    <mergeCell ref="A6:J6"/>
    <mergeCell ref="B9:D10"/>
    <mergeCell ref="A19:A20"/>
    <mergeCell ref="A29:A30"/>
    <mergeCell ref="E10:E11"/>
    <mergeCell ref="A31:A32"/>
    <mergeCell ref="A27:A28"/>
    <mergeCell ref="A21:A22"/>
    <mergeCell ref="A76:C76"/>
    <mergeCell ref="A54:C54"/>
    <mergeCell ref="A116:A117"/>
    <mergeCell ref="A109:A110"/>
    <mergeCell ref="A35:A36"/>
  </mergeCells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5"/>
  <sheetViews>
    <sheetView topLeftCell="A25" zoomScale="60" zoomScaleNormal="60" workbookViewId="0">
      <selection activeCell="D44" sqref="D44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75" t="s">
        <v>57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7"/>
    </row>
    <row r="2" spans="1:29" x14ac:dyDescent="0.25">
      <c r="A2" s="278" t="s">
        <v>23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80"/>
    </row>
    <row r="3" spans="1:29" x14ac:dyDescent="0.25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9"/>
      <c r="K3" s="270" t="s">
        <v>196</v>
      </c>
      <c r="L3" s="271"/>
      <c r="M3" s="271"/>
      <c r="N3" s="271"/>
      <c r="O3" s="271"/>
      <c r="P3" s="271"/>
      <c r="Q3" s="272"/>
      <c r="R3" s="270" t="s">
        <v>197</v>
      </c>
      <c r="S3" s="271"/>
      <c r="T3" s="271"/>
      <c r="U3" s="271"/>
      <c r="V3" s="271"/>
      <c r="W3" s="271"/>
      <c r="X3" s="271"/>
      <c r="Y3" s="271"/>
      <c r="Z3" s="271"/>
      <c r="AA3" s="271"/>
      <c r="AB3" s="271"/>
      <c r="AC3" s="273"/>
    </row>
    <row r="4" spans="1:29" x14ac:dyDescent="0.25">
      <c r="A4" s="267" t="s">
        <v>8</v>
      </c>
      <c r="B4" s="268"/>
      <c r="C4" s="268"/>
      <c r="D4" s="268"/>
      <c r="E4" s="268"/>
      <c r="F4" s="268"/>
      <c r="G4" s="268"/>
      <c r="H4" s="268"/>
      <c r="I4" s="268"/>
      <c r="J4" s="269"/>
      <c r="K4" s="281" t="s">
        <v>24</v>
      </c>
      <c r="L4" s="282"/>
      <c r="M4" s="282"/>
      <c r="N4" s="282"/>
      <c r="O4" s="282"/>
      <c r="P4" s="282"/>
      <c r="Q4" s="283"/>
      <c r="R4" s="270"/>
      <c r="S4" s="271"/>
      <c r="T4" s="271"/>
      <c r="U4" s="271"/>
      <c r="V4" s="271"/>
      <c r="W4" s="271"/>
      <c r="X4" s="271"/>
      <c r="Y4" s="271"/>
      <c r="Z4" s="271"/>
      <c r="AA4" s="271"/>
      <c r="AB4" s="271"/>
      <c r="AC4" s="273"/>
    </row>
    <row r="5" spans="1:29" x14ac:dyDescent="0.25">
      <c r="A5" s="267" t="s">
        <v>22</v>
      </c>
      <c r="B5" s="268"/>
      <c r="C5" s="268"/>
      <c r="D5" s="268"/>
      <c r="E5" s="268"/>
      <c r="F5" s="268"/>
      <c r="G5" s="268"/>
      <c r="H5" s="268"/>
      <c r="I5" s="268"/>
      <c r="J5" s="269"/>
      <c r="K5" s="270" t="s">
        <v>40</v>
      </c>
      <c r="L5" s="271"/>
      <c r="M5" s="271"/>
      <c r="N5" s="271"/>
      <c r="O5" s="271"/>
      <c r="P5" s="271"/>
      <c r="Q5" s="272"/>
      <c r="R5" s="270"/>
      <c r="S5" s="271"/>
      <c r="T5" s="271"/>
      <c r="U5" s="271"/>
      <c r="V5" s="271"/>
      <c r="W5" s="271"/>
      <c r="X5" s="271"/>
      <c r="Y5" s="271"/>
      <c r="Z5" s="271"/>
      <c r="AA5" s="271"/>
      <c r="AB5" s="271"/>
      <c r="AC5" s="273"/>
    </row>
    <row r="6" spans="1:29" x14ac:dyDescent="0.25">
      <c r="A6" s="267" t="s">
        <v>9</v>
      </c>
      <c r="B6" s="268"/>
      <c r="C6" s="268"/>
      <c r="D6" s="268"/>
      <c r="E6" s="268"/>
      <c r="F6" s="268"/>
      <c r="G6" s="268"/>
      <c r="H6" s="268"/>
      <c r="I6" s="268"/>
      <c r="J6" s="269"/>
      <c r="K6" s="270"/>
      <c r="L6" s="271"/>
      <c r="M6" s="271"/>
      <c r="N6" s="271"/>
      <c r="O6" s="271"/>
      <c r="P6" s="271"/>
      <c r="Q6" s="272"/>
      <c r="R6" s="270"/>
      <c r="S6" s="271"/>
      <c r="T6" s="271"/>
      <c r="U6" s="271"/>
      <c r="V6" s="271"/>
      <c r="W6" s="271"/>
      <c r="X6" s="271"/>
      <c r="Y6" s="271"/>
      <c r="Z6" s="271"/>
      <c r="AA6" s="271"/>
      <c r="AB6" s="271"/>
      <c r="AC6" s="273"/>
    </row>
    <row r="7" spans="1:29" x14ac:dyDescent="0.25">
      <c r="A7" s="267" t="s">
        <v>10</v>
      </c>
      <c r="B7" s="268"/>
      <c r="C7" s="268"/>
      <c r="D7" s="268"/>
      <c r="E7" s="268"/>
      <c r="F7" s="268"/>
      <c r="G7" s="268"/>
      <c r="H7" s="268"/>
      <c r="I7" s="268"/>
      <c r="J7" s="269"/>
      <c r="K7" s="284" t="s">
        <v>198</v>
      </c>
      <c r="L7" s="285"/>
      <c r="M7" s="285"/>
      <c r="N7" s="285"/>
      <c r="O7" s="285"/>
      <c r="P7" s="285"/>
      <c r="Q7" s="286"/>
      <c r="R7" s="270" t="s">
        <v>199</v>
      </c>
      <c r="S7" s="271"/>
      <c r="T7" s="271"/>
      <c r="U7" s="271"/>
      <c r="V7" s="271"/>
      <c r="W7" s="271"/>
      <c r="X7" s="271"/>
      <c r="Y7" s="271"/>
      <c r="Z7" s="271"/>
      <c r="AA7" s="271"/>
      <c r="AB7" s="271"/>
      <c r="AC7" s="273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x14ac:dyDescent="0.25">
      <c r="A9" s="216" t="s">
        <v>11</v>
      </c>
      <c r="B9" s="214" t="s">
        <v>28</v>
      </c>
      <c r="C9" s="215"/>
      <c r="D9" s="216"/>
      <c r="E9" s="261" t="s">
        <v>29</v>
      </c>
      <c r="F9" s="262"/>
      <c r="G9" s="263"/>
      <c r="H9" s="213" t="s">
        <v>12</v>
      </c>
      <c r="I9" s="213" t="s">
        <v>13</v>
      </c>
      <c r="J9" s="38" t="s">
        <v>14</v>
      </c>
      <c r="K9" s="213" t="s">
        <v>58</v>
      </c>
      <c r="L9" s="253" t="s">
        <v>15</v>
      </c>
      <c r="M9" s="254"/>
      <c r="N9" s="38" t="s">
        <v>16</v>
      </c>
      <c r="O9" s="253" t="s">
        <v>17</v>
      </c>
      <c r="P9" s="255"/>
      <c r="Q9" s="255"/>
      <c r="R9" s="255"/>
      <c r="S9" s="255"/>
      <c r="T9" s="255"/>
      <c r="U9" s="255"/>
      <c r="V9" s="255"/>
      <c r="W9" s="255"/>
      <c r="X9" s="255"/>
      <c r="Y9" s="255"/>
      <c r="Z9" s="255"/>
      <c r="AA9" s="255"/>
      <c r="AB9" s="255"/>
      <c r="AC9" s="256"/>
    </row>
    <row r="10" spans="1:29" s="39" customFormat="1" x14ac:dyDescent="0.25">
      <c r="A10" s="219"/>
      <c r="B10" s="258"/>
      <c r="C10" s="259"/>
      <c r="D10" s="260"/>
      <c r="E10" s="264" t="s">
        <v>30</v>
      </c>
      <c r="F10" s="264" t="s">
        <v>31</v>
      </c>
      <c r="G10" s="264" t="s">
        <v>32</v>
      </c>
      <c r="H10" s="251"/>
      <c r="I10" s="251"/>
      <c r="J10" s="237" t="s">
        <v>18</v>
      </c>
      <c r="K10" s="251"/>
      <c r="L10" s="232" t="s">
        <v>19</v>
      </c>
      <c r="M10" s="232" t="s">
        <v>20</v>
      </c>
      <c r="N10" s="235" t="s">
        <v>21</v>
      </c>
      <c r="O10" s="221">
        <v>1</v>
      </c>
      <c r="P10" s="234">
        <v>2</v>
      </c>
      <c r="Q10" s="234">
        <v>3</v>
      </c>
      <c r="R10" s="234">
        <v>4</v>
      </c>
      <c r="S10" s="234">
        <v>5</v>
      </c>
      <c r="T10" s="205">
        <v>6</v>
      </c>
      <c r="U10" s="205">
        <v>7</v>
      </c>
      <c r="V10" s="205">
        <v>8</v>
      </c>
      <c r="W10" s="205">
        <v>9</v>
      </c>
      <c r="X10" s="205">
        <v>10</v>
      </c>
      <c r="Y10" s="205">
        <v>11</v>
      </c>
      <c r="Z10" s="205">
        <v>12</v>
      </c>
      <c r="AA10" s="205">
        <v>13</v>
      </c>
      <c r="AB10" s="205">
        <v>14</v>
      </c>
      <c r="AC10" s="244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65"/>
      <c r="F11" s="265"/>
      <c r="G11" s="265"/>
      <c r="H11" s="252"/>
      <c r="I11" s="252"/>
      <c r="J11" s="266"/>
      <c r="K11" s="252"/>
      <c r="L11" s="274"/>
      <c r="M11" s="274"/>
      <c r="N11" s="249"/>
      <c r="O11" s="250"/>
      <c r="P11" s="248"/>
      <c r="Q11" s="248"/>
      <c r="R11" s="248"/>
      <c r="S11" s="248"/>
      <c r="T11" s="247"/>
      <c r="U11" s="247"/>
      <c r="V11" s="247"/>
      <c r="W11" s="247"/>
      <c r="X11" s="247"/>
      <c r="Y11" s="247"/>
      <c r="Z11" s="247"/>
      <c r="AA11" s="247"/>
      <c r="AB11" s="247"/>
      <c r="AC11" s="257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200</v>
      </c>
      <c r="J12" s="2">
        <f>SUM(O12:AC12)</f>
        <v>1425</v>
      </c>
      <c r="K12" s="22"/>
      <c r="L12" s="81">
        <v>42736</v>
      </c>
      <c r="M12" s="81">
        <v>48213</v>
      </c>
      <c r="N12" s="37"/>
      <c r="O12" s="42">
        <v>95</v>
      </c>
      <c r="P12" s="43">
        <v>95</v>
      </c>
      <c r="Q12" s="43">
        <v>95</v>
      </c>
      <c r="R12" s="43">
        <v>95</v>
      </c>
      <c r="S12" s="43">
        <v>95</v>
      </c>
      <c r="T12" s="44">
        <v>95</v>
      </c>
      <c r="U12" s="44">
        <v>95</v>
      </c>
      <c r="V12" s="44">
        <v>95</v>
      </c>
      <c r="W12" s="44">
        <v>95</v>
      </c>
      <c r="X12" s="44">
        <v>95</v>
      </c>
      <c r="Y12" s="44">
        <v>95</v>
      </c>
      <c r="Z12" s="44">
        <v>95</v>
      </c>
      <c r="AA12" s="44">
        <v>95</v>
      </c>
      <c r="AB12" s="44">
        <v>95</v>
      </c>
      <c r="AC12" s="45">
        <v>95</v>
      </c>
    </row>
    <row r="13" spans="1:29" x14ac:dyDescent="0.25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3"/>
      <c r="M15" s="84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7"/>
      <c r="M16" s="77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"/>
      <c r="K17" s="22"/>
      <c r="L17" s="81"/>
      <c r="M17" s="81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5"/>
      <c r="E19" s="31"/>
      <c r="F19" s="66"/>
      <c r="G19" s="31"/>
      <c r="H19" s="22"/>
      <c r="I19" s="22"/>
      <c r="J19" s="2"/>
      <c r="K19" s="22"/>
      <c r="L19" s="81"/>
      <c r="M19" s="81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1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1425</v>
      </c>
      <c r="K20" s="59"/>
      <c r="L20" s="85"/>
      <c r="M20" s="85"/>
      <c r="N20" s="102"/>
      <c r="O20" s="103"/>
      <c r="P20" s="104"/>
      <c r="Q20" s="104"/>
      <c r="R20" s="104"/>
      <c r="S20" s="104"/>
      <c r="T20" s="105"/>
      <c r="U20" s="105"/>
      <c r="V20" s="105"/>
      <c r="W20" s="105"/>
      <c r="X20" s="105"/>
      <c r="Y20" s="105"/>
      <c r="Z20" s="105"/>
      <c r="AA20" s="105"/>
      <c r="AB20" s="105"/>
      <c r="AC20" s="106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8"/>
      <c r="M21" s="78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45" t="s">
        <v>42</v>
      </c>
      <c r="B22" s="245"/>
      <c r="C22" s="245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9"/>
      <c r="M23" s="80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43</v>
      </c>
      <c r="C24" s="14"/>
      <c r="D24" s="14"/>
      <c r="E24" s="14"/>
      <c r="F24" s="14"/>
      <c r="G24" s="14"/>
      <c r="H24" s="15"/>
      <c r="I24" s="9"/>
      <c r="J24" s="15"/>
      <c r="K24" s="9"/>
      <c r="L24" s="82"/>
      <c r="M24" s="77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2"/>
      <c r="M25" s="77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5"/>
      <c r="I26" s="22"/>
      <c r="J26" s="75"/>
      <c r="K26" s="22"/>
      <c r="L26" s="87"/>
      <c r="M26" s="81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7"/>
      <c r="M27" s="7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6"/>
      <c r="F28" s="76"/>
      <c r="G28" s="76"/>
      <c r="H28" s="22"/>
      <c r="I28" s="22"/>
      <c r="J28" s="2"/>
      <c r="K28" s="22"/>
      <c r="L28" s="81"/>
      <c r="M28" s="81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7"/>
      <c r="M29" s="77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6"/>
      <c r="F30" s="76"/>
      <c r="G30" s="76"/>
      <c r="H30" s="22"/>
      <c r="I30" s="22"/>
      <c r="J30" s="2"/>
      <c r="K30" s="22"/>
      <c r="L30" s="81"/>
      <c r="M30" s="81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45</v>
      </c>
      <c r="C31" s="9"/>
      <c r="D31" s="9"/>
      <c r="E31" s="9"/>
      <c r="F31" s="9"/>
      <c r="G31" s="9"/>
      <c r="H31" s="18"/>
      <c r="I31" s="18"/>
      <c r="J31" s="18"/>
      <c r="K31" s="18"/>
      <c r="L31" s="77"/>
      <c r="M31" s="77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34"/>
      <c r="D32" s="34"/>
      <c r="E32" s="34"/>
      <c r="F32" s="34"/>
      <c r="G32" s="34"/>
      <c r="H32" s="71"/>
      <c r="I32" s="71"/>
      <c r="J32" s="71"/>
      <c r="K32" s="71"/>
      <c r="L32" s="86"/>
      <c r="M32" s="86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2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1"/>
      <c r="M33" s="81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34"/>
      <c r="D34" s="34"/>
      <c r="E34" s="34"/>
      <c r="F34" s="34"/>
      <c r="G34" s="34"/>
      <c r="H34" s="71"/>
      <c r="I34" s="71"/>
      <c r="J34" s="71"/>
      <c r="K34" s="71"/>
      <c r="L34" s="86"/>
      <c r="M34" s="86"/>
      <c r="N34" s="73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2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1"/>
      <c r="M35" s="81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34"/>
      <c r="D36" s="34"/>
      <c r="E36" s="34"/>
      <c r="F36" s="34"/>
      <c r="G36" s="34"/>
      <c r="H36" s="71"/>
      <c r="I36" s="71"/>
      <c r="J36" s="71"/>
      <c r="K36" s="71"/>
      <c r="L36" s="86"/>
      <c r="M36" s="86"/>
      <c r="N36" s="73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2"/>
    </row>
    <row r="37" spans="1:29" ht="15.75" thickBot="1" x14ac:dyDescent="0.3">
      <c r="A37" s="93"/>
      <c r="B37" s="94"/>
      <c r="C37" s="96"/>
      <c r="D37" s="96"/>
      <c r="E37" s="96"/>
      <c r="F37" s="96"/>
      <c r="G37" s="96"/>
      <c r="H37" s="95"/>
      <c r="I37" s="95"/>
      <c r="J37" s="95"/>
      <c r="K37" s="95"/>
      <c r="L37" s="97"/>
      <c r="M37" s="97"/>
      <c r="N37" s="107"/>
      <c r="O37" s="98"/>
      <c r="P37" s="99"/>
      <c r="Q37" s="99"/>
      <c r="R37" s="99"/>
      <c r="S37" s="99"/>
      <c r="T37" s="100"/>
      <c r="U37" s="100"/>
      <c r="V37" s="100"/>
      <c r="W37" s="100"/>
      <c r="X37" s="100"/>
      <c r="Y37" s="100"/>
      <c r="Z37" s="100"/>
      <c r="AA37" s="100"/>
      <c r="AB37" s="100"/>
      <c r="AC37" s="89"/>
    </row>
    <row r="38" spans="1:29" ht="15.75" thickBot="1" x14ac:dyDescent="0.3">
      <c r="A38" s="115"/>
      <c r="B38" s="116" t="s">
        <v>46</v>
      </c>
      <c r="C38" s="117"/>
      <c r="D38" s="117"/>
      <c r="E38" s="117"/>
      <c r="F38" s="117"/>
      <c r="G38" s="117"/>
      <c r="H38" s="118"/>
      <c r="I38" s="118"/>
      <c r="J38" s="118">
        <f>SUM(J24:J37)</f>
        <v>0</v>
      </c>
      <c r="K38" s="118"/>
      <c r="L38" s="119"/>
      <c r="M38" s="119"/>
      <c r="N38" s="102"/>
      <c r="O38" s="120"/>
      <c r="P38" s="121"/>
      <c r="Q38" s="121"/>
      <c r="R38" s="121"/>
      <c r="S38" s="121"/>
      <c r="T38" s="122"/>
      <c r="U38" s="122"/>
      <c r="V38" s="122"/>
      <c r="W38" s="122"/>
      <c r="X38" s="122"/>
      <c r="Y38" s="122"/>
      <c r="Z38" s="122"/>
      <c r="AA38" s="122"/>
      <c r="AB38" s="122"/>
      <c r="AC38" s="123"/>
    </row>
    <row r="39" spans="1:29" ht="15.75" thickBot="1" x14ac:dyDescent="0.3">
      <c r="A39" s="108"/>
      <c r="B39" s="109"/>
      <c r="C39" s="110"/>
      <c r="D39" s="110"/>
      <c r="E39" s="110"/>
      <c r="F39" s="110"/>
      <c r="G39" s="110"/>
      <c r="H39" s="111"/>
      <c r="I39" s="111"/>
      <c r="J39" s="112"/>
      <c r="K39" s="112"/>
      <c r="L39" s="113"/>
      <c r="M39" s="113"/>
      <c r="N39" s="112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114"/>
    </row>
    <row r="40" spans="1:29" x14ac:dyDescent="0.25">
      <c r="A40" s="246" t="s">
        <v>47</v>
      </c>
      <c r="B40" s="246"/>
      <c r="C40" s="246"/>
      <c r="D40" s="25"/>
      <c r="E40" s="25"/>
      <c r="F40" s="25"/>
      <c r="G40" s="25"/>
      <c r="H40" s="25"/>
      <c r="I40" s="26"/>
      <c r="L40" s="78"/>
      <c r="M40" s="78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9"/>
      <c r="M41" s="80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48</v>
      </c>
      <c r="C42" s="14"/>
      <c r="D42" s="14"/>
      <c r="E42" s="14"/>
      <c r="F42" s="14"/>
      <c r="G42" s="14"/>
      <c r="H42" s="15"/>
      <c r="I42" s="9"/>
      <c r="J42" s="15"/>
      <c r="K42" s="9"/>
      <c r="L42" s="82"/>
      <c r="M42" s="77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2"/>
      <c r="M43" s="77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152" customFormat="1" ht="90" x14ac:dyDescent="0.25">
      <c r="A44" s="145">
        <v>2</v>
      </c>
      <c r="B44" s="146"/>
      <c r="C44" s="147" t="s">
        <v>201</v>
      </c>
      <c r="D44" s="140" t="s">
        <v>293</v>
      </c>
      <c r="E44" s="166" t="s">
        <v>97</v>
      </c>
      <c r="F44" s="166" t="s">
        <v>142</v>
      </c>
      <c r="G44" s="166" t="s">
        <v>143</v>
      </c>
      <c r="H44" s="168" t="s">
        <v>202</v>
      </c>
      <c r="I44" s="149" t="s">
        <v>203</v>
      </c>
      <c r="J44" s="148">
        <f t="shared" ref="J44:J50" si="0">SUM(O44:AC44)</f>
        <v>890</v>
      </c>
      <c r="K44" s="149"/>
      <c r="L44" s="150">
        <v>42826</v>
      </c>
      <c r="M44" s="150">
        <v>43100</v>
      </c>
      <c r="N44" s="37" t="s">
        <v>25</v>
      </c>
      <c r="O44" s="42">
        <v>890</v>
      </c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s="152" customFormat="1" ht="90" x14ac:dyDescent="0.25">
      <c r="A45" s="145">
        <v>3</v>
      </c>
      <c r="B45" s="146"/>
      <c r="C45" s="147" t="s">
        <v>201</v>
      </c>
      <c r="D45" s="140" t="s">
        <v>204</v>
      </c>
      <c r="E45" s="166" t="s">
        <v>97</v>
      </c>
      <c r="F45" s="166" t="s">
        <v>205</v>
      </c>
      <c r="G45" s="166" t="s">
        <v>143</v>
      </c>
      <c r="H45" s="168" t="s">
        <v>202</v>
      </c>
      <c r="I45" s="149" t="s">
        <v>203</v>
      </c>
      <c r="J45" s="148">
        <f t="shared" si="0"/>
        <v>8416</v>
      </c>
      <c r="K45" s="149"/>
      <c r="L45" s="150">
        <v>43191</v>
      </c>
      <c r="M45" s="150">
        <v>44561</v>
      </c>
      <c r="N45" s="37" t="s">
        <v>26</v>
      </c>
      <c r="O45" s="42"/>
      <c r="P45" s="43">
        <v>2721</v>
      </c>
      <c r="Q45" s="43">
        <v>2421</v>
      </c>
      <c r="R45" s="43">
        <v>2721</v>
      </c>
      <c r="S45" s="43">
        <v>553</v>
      </c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 x14ac:dyDescent="0.25">
      <c r="A46" s="145">
        <v>4</v>
      </c>
      <c r="B46" s="146"/>
      <c r="C46" s="169" t="s">
        <v>200</v>
      </c>
      <c r="D46" s="169" t="s">
        <v>206</v>
      </c>
      <c r="E46" s="166" t="s">
        <v>101</v>
      </c>
      <c r="F46" s="166" t="s">
        <v>205</v>
      </c>
      <c r="G46" s="166" t="s">
        <v>207</v>
      </c>
      <c r="H46" s="168" t="s">
        <v>202</v>
      </c>
      <c r="I46" s="149" t="s">
        <v>200</v>
      </c>
      <c r="J46" s="148">
        <f t="shared" si="0"/>
        <v>300</v>
      </c>
      <c r="K46" s="149"/>
      <c r="L46" s="150">
        <v>43556</v>
      </c>
      <c r="M46" s="150" t="s">
        <v>208</v>
      </c>
      <c r="N46" s="37" t="s">
        <v>26</v>
      </c>
      <c r="O46" s="42"/>
      <c r="P46" s="43"/>
      <c r="Q46" s="43">
        <v>300</v>
      </c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 x14ac:dyDescent="0.25">
      <c r="A47" s="145">
        <v>10</v>
      </c>
      <c r="B47" s="146"/>
      <c r="C47" s="147" t="s">
        <v>209</v>
      </c>
      <c r="D47" s="148" t="s">
        <v>210</v>
      </c>
      <c r="E47" s="166" t="s">
        <v>97</v>
      </c>
      <c r="F47" s="166" t="s">
        <v>205</v>
      </c>
      <c r="G47" s="166" t="s">
        <v>143</v>
      </c>
      <c r="H47" s="149"/>
      <c r="I47" s="149" t="s">
        <v>203</v>
      </c>
      <c r="J47" s="148">
        <f t="shared" si="0"/>
        <v>2168</v>
      </c>
      <c r="K47" s="149"/>
      <c r="L47" s="150">
        <v>44287</v>
      </c>
      <c r="M47" s="150">
        <v>44560</v>
      </c>
      <c r="N47" s="37" t="s">
        <v>26</v>
      </c>
      <c r="O47" s="42"/>
      <c r="P47" s="43"/>
      <c r="Q47" s="43"/>
      <c r="R47" s="43"/>
      <c r="S47" s="43">
        <v>2168</v>
      </c>
      <c r="T47" s="44"/>
      <c r="U47" s="44"/>
      <c r="V47" s="44"/>
      <c r="W47" s="44"/>
      <c r="X47" s="44"/>
      <c r="Y47" s="44"/>
      <c r="Z47" s="44"/>
      <c r="AA47" s="44"/>
      <c r="AB47" s="44"/>
      <c r="AC47" s="45"/>
    </row>
    <row r="48" spans="1:29" s="152" customFormat="1" ht="90" x14ac:dyDescent="0.25">
      <c r="A48" s="145">
        <v>11</v>
      </c>
      <c r="B48" s="146"/>
      <c r="C48" s="147" t="s">
        <v>209</v>
      </c>
      <c r="D48" s="148" t="s">
        <v>211</v>
      </c>
      <c r="E48" s="166" t="s">
        <v>97</v>
      </c>
      <c r="F48" s="166" t="s">
        <v>205</v>
      </c>
      <c r="G48" s="166" t="s">
        <v>143</v>
      </c>
      <c r="H48" s="168" t="s">
        <v>202</v>
      </c>
      <c r="I48" s="149" t="s">
        <v>203</v>
      </c>
      <c r="J48" s="148">
        <f t="shared" si="0"/>
        <v>5442</v>
      </c>
      <c r="K48" s="149"/>
      <c r="L48" s="150">
        <v>44652</v>
      </c>
      <c r="M48" s="150">
        <v>45291</v>
      </c>
      <c r="N48" s="37" t="s">
        <v>27</v>
      </c>
      <c r="O48" s="42"/>
      <c r="P48" s="43"/>
      <c r="Q48" s="43"/>
      <c r="R48" s="43"/>
      <c r="S48" s="43"/>
      <c r="T48" s="44">
        <v>2721</v>
      </c>
      <c r="U48" s="44">
        <v>2721</v>
      </c>
      <c r="V48" s="44"/>
      <c r="W48" s="44"/>
      <c r="X48" s="44"/>
      <c r="Y48" s="44"/>
      <c r="Z48" s="44"/>
      <c r="AA48" s="44"/>
      <c r="AB48" s="44"/>
      <c r="AC48" s="45"/>
    </row>
    <row r="49" spans="1:29" s="152" customFormat="1" ht="90" x14ac:dyDescent="0.25">
      <c r="A49" s="145">
        <v>12</v>
      </c>
      <c r="B49" s="146"/>
      <c r="C49" s="147" t="s">
        <v>212</v>
      </c>
      <c r="D49" s="148" t="s">
        <v>213</v>
      </c>
      <c r="E49" s="166" t="s">
        <v>97</v>
      </c>
      <c r="F49" s="166" t="s">
        <v>205</v>
      </c>
      <c r="G49" s="166" t="s">
        <v>143</v>
      </c>
      <c r="H49" s="149"/>
      <c r="I49" s="149" t="s">
        <v>203</v>
      </c>
      <c r="J49" s="148">
        <f t="shared" si="0"/>
        <v>12417</v>
      </c>
      <c r="K49" s="149"/>
      <c r="L49" s="150">
        <v>45383</v>
      </c>
      <c r="M49" s="150">
        <v>47118</v>
      </c>
      <c r="N49" s="37" t="s">
        <v>27</v>
      </c>
      <c r="O49" s="42"/>
      <c r="P49" s="43"/>
      <c r="Q49" s="43"/>
      <c r="R49" s="43"/>
      <c r="S49" s="43"/>
      <c r="T49" s="44"/>
      <c r="U49" s="44"/>
      <c r="V49" s="44">
        <v>2721</v>
      </c>
      <c r="W49" s="44">
        <v>2721</v>
      </c>
      <c r="X49" s="44">
        <v>2721</v>
      </c>
      <c r="Y49" s="44">
        <v>2721</v>
      </c>
      <c r="Z49" s="44">
        <v>1533</v>
      </c>
      <c r="AA49" s="44"/>
      <c r="AB49" s="44"/>
      <c r="AC49" s="45"/>
    </row>
    <row r="50" spans="1:29" s="152" customFormat="1" ht="90" x14ac:dyDescent="0.25">
      <c r="A50" s="145">
        <v>19</v>
      </c>
      <c r="B50" s="146"/>
      <c r="C50" s="147" t="s">
        <v>214</v>
      </c>
      <c r="D50" s="148" t="s">
        <v>215</v>
      </c>
      <c r="E50" s="166" t="s">
        <v>97</v>
      </c>
      <c r="F50" s="166" t="s">
        <v>205</v>
      </c>
      <c r="G50" s="166" t="s">
        <v>143</v>
      </c>
      <c r="H50" s="168" t="s">
        <v>202</v>
      </c>
      <c r="I50" s="149" t="s">
        <v>203</v>
      </c>
      <c r="J50" s="148">
        <f t="shared" si="0"/>
        <v>8163</v>
      </c>
      <c r="K50" s="149"/>
      <c r="L50" s="150">
        <v>47209</v>
      </c>
      <c r="M50" s="150">
        <v>48213</v>
      </c>
      <c r="N50" s="37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>
        <v>2721</v>
      </c>
      <c r="AB50" s="44">
        <v>2721</v>
      </c>
      <c r="AC50" s="45">
        <v>2721</v>
      </c>
    </row>
    <row r="51" spans="1:29" s="152" customFormat="1" x14ac:dyDescent="0.25">
      <c r="A51" s="145"/>
      <c r="B51" s="146"/>
      <c r="C51" s="147"/>
      <c r="D51" s="148"/>
      <c r="E51" s="166"/>
      <c r="F51" s="166"/>
      <c r="G51" s="166"/>
      <c r="H51" s="168"/>
      <c r="I51" s="149"/>
      <c r="J51" s="148"/>
      <c r="K51" s="149"/>
      <c r="L51" s="150"/>
      <c r="M51" s="150"/>
      <c r="N51" s="37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x14ac:dyDescent="0.25">
      <c r="A52" s="16"/>
      <c r="B52" s="17" t="s">
        <v>2</v>
      </c>
      <c r="C52" s="9"/>
      <c r="D52" s="9"/>
      <c r="E52" s="9"/>
      <c r="F52" s="9"/>
      <c r="G52" s="9"/>
      <c r="H52" s="18"/>
      <c r="I52" s="18"/>
      <c r="J52" s="18"/>
      <c r="K52" s="18"/>
      <c r="L52" s="77"/>
      <c r="M52" s="77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68"/>
    </row>
    <row r="53" spans="1:29" x14ac:dyDescent="0.25">
      <c r="A53" s="1"/>
      <c r="B53" s="21"/>
      <c r="C53" s="88"/>
      <c r="D53" s="2"/>
      <c r="E53" s="76"/>
      <c r="F53" s="76"/>
      <c r="G53" s="76"/>
      <c r="H53" s="22"/>
      <c r="I53" s="22"/>
      <c r="J53" s="2"/>
      <c r="K53" s="22"/>
      <c r="L53" s="81"/>
      <c r="M53" s="81"/>
      <c r="N53" s="37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7" t="s">
        <v>3</v>
      </c>
      <c r="C54" s="9"/>
      <c r="D54" s="9"/>
      <c r="E54" s="9"/>
      <c r="F54" s="9"/>
      <c r="G54" s="9"/>
      <c r="H54" s="18"/>
      <c r="I54" s="18"/>
      <c r="J54" s="34"/>
      <c r="K54" s="18"/>
      <c r="L54" s="77"/>
      <c r="M54" s="77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8"/>
    </row>
    <row r="55" spans="1:29" x14ac:dyDescent="0.25">
      <c r="A55" s="1"/>
      <c r="B55" s="21"/>
      <c r="C55" s="32"/>
      <c r="D55" s="2"/>
      <c r="E55" s="76"/>
      <c r="F55" s="76"/>
      <c r="G55" s="76"/>
      <c r="H55" s="22"/>
      <c r="I55" s="22"/>
      <c r="J55" s="2"/>
      <c r="K55" s="22"/>
      <c r="L55" s="81"/>
      <c r="M55" s="81"/>
      <c r="N55" s="37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49</v>
      </c>
      <c r="C56" s="9"/>
      <c r="D56" s="9"/>
      <c r="E56" s="9"/>
      <c r="F56" s="9"/>
      <c r="G56" s="9"/>
      <c r="H56" s="18"/>
      <c r="I56" s="18"/>
      <c r="J56" s="18"/>
      <c r="K56" s="18"/>
      <c r="L56" s="77"/>
      <c r="M56" s="77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34"/>
      <c r="D57" s="34"/>
      <c r="E57" s="34"/>
      <c r="F57" s="34"/>
      <c r="G57" s="34"/>
      <c r="H57" s="71"/>
      <c r="I57" s="71"/>
      <c r="J57" s="71"/>
      <c r="K57" s="71"/>
      <c r="L57" s="86"/>
      <c r="M57" s="86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2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1"/>
      <c r="M58" s="81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34"/>
      <c r="D59" s="34"/>
      <c r="E59" s="34"/>
      <c r="F59" s="34"/>
      <c r="G59" s="34"/>
      <c r="H59" s="71"/>
      <c r="I59" s="71"/>
      <c r="J59" s="71"/>
      <c r="K59" s="71"/>
      <c r="L59" s="86"/>
      <c r="M59" s="86"/>
      <c r="N59" s="73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2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1"/>
      <c r="M60" s="81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34"/>
      <c r="D61" s="34"/>
      <c r="E61" s="34"/>
      <c r="F61" s="34"/>
      <c r="G61" s="34"/>
      <c r="H61" s="71"/>
      <c r="I61" s="71"/>
      <c r="J61" s="71"/>
      <c r="K61" s="71"/>
      <c r="L61" s="86"/>
      <c r="M61" s="86"/>
      <c r="N61" s="73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2"/>
    </row>
    <row r="62" spans="1:29" x14ac:dyDescent="0.25">
      <c r="A62" s="1"/>
      <c r="B62" s="21"/>
      <c r="C62" s="2"/>
      <c r="D62" s="2"/>
      <c r="E62" s="2"/>
      <c r="F62" s="2"/>
      <c r="G62" s="2"/>
      <c r="H62" s="22"/>
      <c r="I62" s="22"/>
      <c r="J62" s="22"/>
      <c r="K62" s="22"/>
      <c r="L62" s="81"/>
      <c r="M62" s="81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x14ac:dyDescent="0.25">
      <c r="A63" s="16"/>
      <c r="B63" s="18" t="s">
        <v>50</v>
      </c>
      <c r="C63" s="9"/>
      <c r="D63" s="9"/>
      <c r="E63" s="9"/>
      <c r="F63" s="9"/>
      <c r="G63" s="9"/>
      <c r="H63" s="18"/>
      <c r="I63" s="18"/>
      <c r="J63" s="18"/>
      <c r="K63" s="18"/>
      <c r="L63" s="77"/>
      <c r="M63" s="77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68"/>
    </row>
    <row r="64" spans="1:29" s="23" customFormat="1" x14ac:dyDescent="0.25">
      <c r="A64" s="69"/>
      <c r="B64" s="70" t="s">
        <v>1</v>
      </c>
      <c r="C64" s="34"/>
      <c r="D64" s="34"/>
      <c r="E64" s="34"/>
      <c r="F64" s="34"/>
      <c r="G64" s="34"/>
      <c r="H64" s="71"/>
      <c r="I64" s="71"/>
      <c r="J64" s="71"/>
      <c r="K64" s="71"/>
      <c r="L64" s="86"/>
      <c r="M64" s="86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2"/>
    </row>
    <row r="65" spans="1:29" x14ac:dyDescent="0.25">
      <c r="A65" s="1"/>
      <c r="B65" s="21"/>
      <c r="C65" s="2"/>
      <c r="D65" s="2"/>
      <c r="E65" s="2"/>
      <c r="F65" s="2"/>
      <c r="G65" s="2"/>
      <c r="H65" s="22"/>
      <c r="I65" s="22"/>
      <c r="J65" s="22"/>
      <c r="K65" s="22"/>
      <c r="L65" s="81"/>
      <c r="M65" s="81"/>
      <c r="N65" s="6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s="23" customFormat="1" x14ac:dyDescent="0.25">
      <c r="A66" s="69"/>
      <c r="B66" s="70" t="s">
        <v>2</v>
      </c>
      <c r="C66" s="34"/>
      <c r="D66" s="34"/>
      <c r="E66" s="34"/>
      <c r="F66" s="34"/>
      <c r="G66" s="34"/>
      <c r="H66" s="71"/>
      <c r="I66" s="71"/>
      <c r="J66" s="71"/>
      <c r="K66" s="71"/>
      <c r="L66" s="86"/>
      <c r="M66" s="86"/>
      <c r="N66" s="73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2"/>
    </row>
    <row r="67" spans="1:29" s="152" customFormat="1" ht="75" x14ac:dyDescent="0.25">
      <c r="A67" s="145">
        <v>13</v>
      </c>
      <c r="B67" s="146"/>
      <c r="C67" s="154" t="s">
        <v>216</v>
      </c>
      <c r="D67" s="157" t="s">
        <v>217</v>
      </c>
      <c r="E67" s="170" t="s">
        <v>175</v>
      </c>
      <c r="F67" s="166" t="s">
        <v>218</v>
      </c>
      <c r="G67" s="171" t="s">
        <v>219</v>
      </c>
      <c r="H67" s="149"/>
      <c r="I67" s="149" t="s">
        <v>200</v>
      </c>
      <c r="J67" s="148">
        <f>SUM(O67:AC67)</f>
        <v>1188</v>
      </c>
      <c r="K67" s="149"/>
      <c r="L67" s="150">
        <v>46753</v>
      </c>
      <c r="M67" s="150">
        <v>47118</v>
      </c>
      <c r="N67" s="20" t="s">
        <v>27</v>
      </c>
      <c r="O67" s="42"/>
      <c r="P67" s="43"/>
      <c r="Q67" s="43"/>
      <c r="R67" s="43"/>
      <c r="S67" s="43"/>
      <c r="T67" s="44"/>
      <c r="U67" s="44"/>
      <c r="V67" s="44"/>
      <c r="W67" s="44"/>
      <c r="X67" s="44"/>
      <c r="Y67" s="44"/>
      <c r="Z67" s="44">
        <v>1188</v>
      </c>
      <c r="AA67" s="44"/>
      <c r="AB67" s="44"/>
      <c r="AC67" s="45"/>
    </row>
    <row r="68" spans="1:29" x14ac:dyDescent="0.25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 x14ac:dyDescent="0.25">
      <c r="A69" s="69"/>
      <c r="B69" s="70" t="s">
        <v>3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ht="15.75" thickBot="1" x14ac:dyDescent="0.3">
      <c r="A70" s="1"/>
      <c r="B70" s="90"/>
      <c r="C70" s="2"/>
      <c r="D70" s="2"/>
      <c r="E70" s="2"/>
      <c r="F70" s="2"/>
      <c r="G70" s="2"/>
      <c r="H70" s="22"/>
      <c r="I70" s="22"/>
      <c r="J70" s="22"/>
      <c r="K70" s="22"/>
      <c r="L70" s="81"/>
      <c r="M70" s="81"/>
      <c r="N70" s="6"/>
      <c r="O70" s="42"/>
      <c r="P70" s="43"/>
      <c r="Q70" s="43"/>
      <c r="R70" s="43"/>
      <c r="S70" s="43"/>
      <c r="T70" s="44"/>
      <c r="U70" s="44"/>
      <c r="V70" s="44"/>
      <c r="W70" s="44"/>
      <c r="X70" s="44"/>
      <c r="Y70" s="44"/>
      <c r="Z70" s="44"/>
      <c r="AA70" s="44"/>
      <c r="AB70" s="44"/>
      <c r="AC70" s="89"/>
    </row>
    <row r="71" spans="1:29" s="65" customFormat="1" ht="15.75" thickBot="1" x14ac:dyDescent="0.25">
      <c r="A71" s="58"/>
      <c r="B71" s="59" t="s">
        <v>0</v>
      </c>
      <c r="C71" s="59"/>
      <c r="D71" s="59"/>
      <c r="E71" s="59"/>
      <c r="F71" s="59"/>
      <c r="G71" s="59"/>
      <c r="H71" s="59"/>
      <c r="I71" s="59"/>
      <c r="J71" s="59">
        <f>SUM(J42:J70)</f>
        <v>38984</v>
      </c>
      <c r="K71" s="59">
        <v>2816</v>
      </c>
      <c r="L71" s="59"/>
      <c r="M71" s="59"/>
      <c r="N71" s="60"/>
      <c r="O71" s="61">
        <f t="shared" ref="O71:AC71" si="1">SUM(O11:O70)</f>
        <v>985</v>
      </c>
      <c r="P71" s="62">
        <f t="shared" si="1"/>
        <v>2816</v>
      </c>
      <c r="Q71" s="62">
        <f t="shared" si="1"/>
        <v>2816</v>
      </c>
      <c r="R71" s="62">
        <f t="shared" si="1"/>
        <v>2816</v>
      </c>
      <c r="S71" s="62">
        <f t="shared" si="1"/>
        <v>2816</v>
      </c>
      <c r="T71" s="63">
        <f t="shared" si="1"/>
        <v>2816</v>
      </c>
      <c r="U71" s="63">
        <f t="shared" si="1"/>
        <v>2816</v>
      </c>
      <c r="V71" s="63">
        <f t="shared" si="1"/>
        <v>2816</v>
      </c>
      <c r="W71" s="63">
        <f t="shared" si="1"/>
        <v>2816</v>
      </c>
      <c r="X71" s="63">
        <f t="shared" si="1"/>
        <v>2816</v>
      </c>
      <c r="Y71" s="63">
        <f t="shared" si="1"/>
        <v>2816</v>
      </c>
      <c r="Z71" s="63">
        <f t="shared" si="1"/>
        <v>2816</v>
      </c>
      <c r="AA71" s="63">
        <f t="shared" si="1"/>
        <v>2816</v>
      </c>
      <c r="AB71" s="63">
        <f t="shared" si="1"/>
        <v>2816</v>
      </c>
      <c r="AC71" s="64">
        <f t="shared" si="1"/>
        <v>2816</v>
      </c>
    </row>
    <row r="72" spans="1:29" ht="15.75" x14ac:dyDescent="0.25">
      <c r="K72" s="36" t="s">
        <v>59</v>
      </c>
    </row>
    <row r="73" spans="1:29" s="39" customFormat="1" ht="15.75" x14ac:dyDescent="0.25">
      <c r="K73" s="46"/>
    </row>
    <row r="74" spans="1:29" s="39" customFormat="1" ht="60" x14ac:dyDescent="0.25">
      <c r="A74" s="47"/>
      <c r="B74" s="48" t="s">
        <v>35</v>
      </c>
      <c r="C74" s="49" t="s">
        <v>36</v>
      </c>
      <c r="K74" s="46"/>
    </row>
    <row r="75" spans="1:29" s="39" customFormat="1" ht="15.75" x14ac:dyDescent="0.25">
      <c r="A75" s="50" t="s">
        <v>37</v>
      </c>
      <c r="B75" s="51" t="s">
        <v>60</v>
      </c>
      <c r="C75" s="52">
        <f>K71</f>
        <v>2816</v>
      </c>
      <c r="K75" s="46"/>
    </row>
    <row r="76" spans="1:29" s="39" customFormat="1" ht="15.75" x14ac:dyDescent="0.25">
      <c r="A76" s="50" t="s">
        <v>38</v>
      </c>
      <c r="B76" s="51" t="s">
        <v>61</v>
      </c>
      <c r="C76" s="52">
        <f>C75*4</f>
        <v>11264</v>
      </c>
      <c r="K76" s="46"/>
    </row>
    <row r="77" spans="1:29" s="39" customFormat="1" ht="15.75" thickBot="1" x14ac:dyDescent="0.3">
      <c r="A77" s="53" t="s">
        <v>39</v>
      </c>
      <c r="B77" s="54" t="s">
        <v>62</v>
      </c>
      <c r="C77" s="55">
        <f>C75*10</f>
        <v>28160</v>
      </c>
    </row>
    <row r="78" spans="1:29" s="39" customFormat="1" x14ac:dyDescent="0.25">
      <c r="A78" s="56"/>
      <c r="B78" s="57"/>
      <c r="C78" s="57"/>
    </row>
    <row r="81" spans="2:2" x14ac:dyDescent="0.25">
      <c r="B81" s="27"/>
    </row>
    <row r="82" spans="2:2" x14ac:dyDescent="0.25">
      <c r="B82" s="28"/>
    </row>
    <row r="83" spans="2:2" x14ac:dyDescent="0.25">
      <c r="B83" s="28"/>
    </row>
    <row r="84" spans="2:2" x14ac:dyDescent="0.25">
      <c r="B84" s="28"/>
    </row>
    <row r="85" spans="2:2" x14ac:dyDescent="0.25">
      <c r="B85" s="28"/>
    </row>
    <row r="87" spans="2:2" x14ac:dyDescent="0.25">
      <c r="B87" s="29"/>
    </row>
    <row r="95" spans="2:2" x14ac:dyDescent="0.25">
      <c r="B95" s="29"/>
    </row>
  </sheetData>
  <mergeCells count="50">
    <mergeCell ref="AB10:AB11"/>
    <mergeCell ref="L10:L11"/>
    <mergeCell ref="M10:M11"/>
    <mergeCell ref="T10:T11"/>
    <mergeCell ref="A1:AC1"/>
    <mergeCell ref="A2:AC2"/>
    <mergeCell ref="A3:J3"/>
    <mergeCell ref="K3:Q3"/>
    <mergeCell ref="R3:AC3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X10:X11"/>
    <mergeCell ref="Y10:Y11"/>
    <mergeCell ref="Z10:Z11"/>
    <mergeCell ref="AA10:AA11"/>
    <mergeCell ref="A9:A11"/>
    <mergeCell ref="B9:D10"/>
    <mergeCell ref="E9:G9"/>
    <mergeCell ref="H9:H11"/>
    <mergeCell ref="E10:E11"/>
    <mergeCell ref="F10:F11"/>
    <mergeCell ref="G10:G11"/>
    <mergeCell ref="J10:J11"/>
    <mergeCell ref="A22:C22"/>
    <mergeCell ref="A40:C40"/>
    <mergeCell ref="V10:V11"/>
    <mergeCell ref="W10:W11"/>
    <mergeCell ref="P10:P11"/>
    <mergeCell ref="N10:N11"/>
    <mergeCell ref="O10:O11"/>
    <mergeCell ref="Q10:Q11"/>
    <mergeCell ref="R10:R11"/>
    <mergeCell ref="S10:S11"/>
    <mergeCell ref="I9:I11"/>
    <mergeCell ref="U10:U11"/>
    <mergeCell ref="K9:K11"/>
    <mergeCell ref="L9:M9"/>
    <mergeCell ref="O9:AC9"/>
    <mergeCell ref="AC10:AC11"/>
  </mergeCells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3"/>
  <sheetViews>
    <sheetView topLeftCell="A33" zoomScale="50" zoomScaleNormal="50" workbookViewId="0">
      <selection activeCell="A45" sqref="A45:IV46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22" t="s">
        <v>57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</row>
    <row r="2" spans="1:29" x14ac:dyDescent="0.25">
      <c r="A2" s="225" t="s">
        <v>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</row>
    <row r="3" spans="1:29" x14ac:dyDescent="0.25">
      <c r="A3" s="206" t="s">
        <v>7</v>
      </c>
      <c r="B3" s="207"/>
      <c r="C3" s="207"/>
      <c r="D3" s="207"/>
      <c r="E3" s="207"/>
      <c r="F3" s="207"/>
      <c r="G3" s="207"/>
      <c r="H3" s="207"/>
      <c r="I3" s="207"/>
      <c r="J3" s="207"/>
      <c r="K3" s="228" t="s">
        <v>240</v>
      </c>
      <c r="L3" s="228"/>
      <c r="M3" s="228"/>
      <c r="N3" s="228"/>
      <c r="O3" s="228"/>
      <c r="P3" s="228"/>
      <c r="Q3" s="228"/>
      <c r="R3" s="228" t="s">
        <v>241</v>
      </c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9"/>
    </row>
    <row r="4" spans="1:29" x14ac:dyDescent="0.25">
      <c r="A4" s="206" t="s">
        <v>8</v>
      </c>
      <c r="B4" s="207"/>
      <c r="C4" s="207"/>
      <c r="D4" s="207"/>
      <c r="E4" s="207"/>
      <c r="F4" s="207"/>
      <c r="G4" s="207"/>
      <c r="H4" s="207"/>
      <c r="I4" s="207"/>
      <c r="J4" s="207"/>
      <c r="K4" s="230" t="s">
        <v>24</v>
      </c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9"/>
    </row>
    <row r="5" spans="1:29" x14ac:dyDescent="0.25">
      <c r="A5" s="206" t="s">
        <v>22</v>
      </c>
      <c r="B5" s="207"/>
      <c r="C5" s="207"/>
      <c r="D5" s="207"/>
      <c r="E5" s="207"/>
      <c r="F5" s="207"/>
      <c r="G5" s="207"/>
      <c r="H5" s="207"/>
      <c r="I5" s="207"/>
      <c r="J5" s="207"/>
      <c r="K5" s="228" t="s">
        <v>40</v>
      </c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9"/>
    </row>
    <row r="6" spans="1:29" x14ac:dyDescent="0.25">
      <c r="A6" s="206" t="s">
        <v>9</v>
      </c>
      <c r="B6" s="207"/>
      <c r="C6" s="207"/>
      <c r="D6" s="207"/>
      <c r="E6" s="207"/>
      <c r="F6" s="207"/>
      <c r="G6" s="207"/>
      <c r="H6" s="207"/>
      <c r="I6" s="207"/>
      <c r="J6" s="207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9"/>
    </row>
    <row r="7" spans="1:29" x14ac:dyDescent="0.25">
      <c r="A7" s="206" t="s">
        <v>10</v>
      </c>
      <c r="B7" s="207"/>
      <c r="C7" s="207"/>
      <c r="D7" s="207"/>
      <c r="E7" s="207"/>
      <c r="F7" s="207"/>
      <c r="G7" s="207"/>
      <c r="H7" s="207"/>
      <c r="I7" s="207"/>
      <c r="J7" s="207"/>
      <c r="K7" s="287" t="s">
        <v>242</v>
      </c>
      <c r="L7" s="287"/>
      <c r="M7" s="287"/>
      <c r="N7" s="287"/>
      <c r="O7" s="287"/>
      <c r="P7" s="287"/>
      <c r="Q7" s="287"/>
      <c r="R7" s="228" t="s">
        <v>243</v>
      </c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9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 x14ac:dyDescent="0.25">
      <c r="A9" s="216" t="s">
        <v>11</v>
      </c>
      <c r="B9" s="214" t="s">
        <v>28</v>
      </c>
      <c r="C9" s="215"/>
      <c r="D9" s="216"/>
      <c r="E9" s="210" t="s">
        <v>29</v>
      </c>
      <c r="F9" s="240"/>
      <c r="G9" s="241"/>
      <c r="H9" s="212" t="s">
        <v>12</v>
      </c>
      <c r="I9" s="212" t="s">
        <v>13</v>
      </c>
      <c r="J9" s="38" t="s">
        <v>14</v>
      </c>
      <c r="K9" s="212" t="s">
        <v>58</v>
      </c>
      <c r="L9" s="212" t="s">
        <v>15</v>
      </c>
      <c r="M9" s="212"/>
      <c r="N9" s="38" t="s">
        <v>16</v>
      </c>
      <c r="O9" s="212" t="s">
        <v>17</v>
      </c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42"/>
    </row>
    <row r="10" spans="1:29" s="39" customFormat="1" ht="30" customHeight="1" x14ac:dyDescent="0.25">
      <c r="A10" s="219"/>
      <c r="B10" s="217"/>
      <c r="C10" s="218"/>
      <c r="D10" s="219"/>
      <c r="E10" s="210" t="s">
        <v>30</v>
      </c>
      <c r="F10" s="210" t="s">
        <v>31</v>
      </c>
      <c r="G10" s="210" t="s">
        <v>32</v>
      </c>
      <c r="H10" s="212"/>
      <c r="I10" s="212"/>
      <c r="J10" s="237" t="s">
        <v>18</v>
      </c>
      <c r="K10" s="212"/>
      <c r="L10" s="231" t="s">
        <v>19</v>
      </c>
      <c r="M10" s="231" t="s">
        <v>20</v>
      </c>
      <c r="N10" s="235" t="s">
        <v>21</v>
      </c>
      <c r="O10" s="220">
        <v>1</v>
      </c>
      <c r="P10" s="233">
        <v>2</v>
      </c>
      <c r="Q10" s="233">
        <v>3</v>
      </c>
      <c r="R10" s="233">
        <v>4</v>
      </c>
      <c r="S10" s="233">
        <v>5</v>
      </c>
      <c r="T10" s="204">
        <v>6</v>
      </c>
      <c r="U10" s="204">
        <v>7</v>
      </c>
      <c r="V10" s="204">
        <v>8</v>
      </c>
      <c r="W10" s="204">
        <v>9</v>
      </c>
      <c r="X10" s="204">
        <v>10</v>
      </c>
      <c r="Y10" s="204">
        <v>11</v>
      </c>
      <c r="Z10" s="204">
        <v>12</v>
      </c>
      <c r="AA10" s="204">
        <v>13</v>
      </c>
      <c r="AB10" s="204">
        <v>14</v>
      </c>
      <c r="AC10" s="243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11"/>
      <c r="F11" s="211"/>
      <c r="G11" s="211"/>
      <c r="H11" s="213"/>
      <c r="I11" s="213"/>
      <c r="J11" s="238"/>
      <c r="K11" s="213"/>
      <c r="L11" s="232"/>
      <c r="M11" s="232"/>
      <c r="N11" s="236"/>
      <c r="O11" s="221"/>
      <c r="P11" s="234"/>
      <c r="Q11" s="234"/>
      <c r="R11" s="234"/>
      <c r="S11" s="234"/>
      <c r="T11" s="205"/>
      <c r="U11" s="205"/>
      <c r="V11" s="205"/>
      <c r="W11" s="205"/>
      <c r="X11" s="205"/>
      <c r="Y11" s="205"/>
      <c r="Z11" s="205"/>
      <c r="AA11" s="205"/>
      <c r="AB11" s="205"/>
      <c r="AC11" s="244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244</v>
      </c>
      <c r="J12" s="2">
        <f>SUM(O12:AC12)</f>
        <v>1146</v>
      </c>
      <c r="K12" s="22"/>
      <c r="L12" s="81">
        <v>42736</v>
      </c>
      <c r="M12" s="81">
        <v>48213</v>
      </c>
      <c r="N12" s="37"/>
      <c r="O12" s="42">
        <f>0.05*K69</f>
        <v>76.400000000000006</v>
      </c>
      <c r="P12" s="43">
        <f t="shared" ref="P12:AC12" si="0">0.05*$K$69</f>
        <v>76.400000000000006</v>
      </c>
      <c r="Q12" s="43">
        <f t="shared" si="0"/>
        <v>76.400000000000006</v>
      </c>
      <c r="R12" s="43">
        <f>0.05*$K$69</f>
        <v>76.400000000000006</v>
      </c>
      <c r="S12" s="43">
        <f t="shared" si="0"/>
        <v>76.400000000000006</v>
      </c>
      <c r="T12" s="44">
        <f t="shared" si="0"/>
        <v>76.400000000000006</v>
      </c>
      <c r="U12" s="44">
        <f t="shared" si="0"/>
        <v>76.400000000000006</v>
      </c>
      <c r="V12" s="44">
        <f t="shared" si="0"/>
        <v>76.400000000000006</v>
      </c>
      <c r="W12" s="44">
        <f t="shared" si="0"/>
        <v>76.400000000000006</v>
      </c>
      <c r="X12" s="44">
        <f t="shared" si="0"/>
        <v>76.400000000000006</v>
      </c>
      <c r="Y12" s="44">
        <f t="shared" si="0"/>
        <v>76.400000000000006</v>
      </c>
      <c r="Z12" s="44">
        <f t="shared" si="0"/>
        <v>76.400000000000006</v>
      </c>
      <c r="AA12" s="44">
        <f t="shared" si="0"/>
        <v>76.400000000000006</v>
      </c>
      <c r="AB12" s="44">
        <f t="shared" si="0"/>
        <v>76.400000000000006</v>
      </c>
      <c r="AC12" s="45">
        <f t="shared" si="0"/>
        <v>76.400000000000006</v>
      </c>
    </row>
    <row r="13" spans="1:29" x14ac:dyDescent="0.25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3"/>
      <c r="M15" s="84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7"/>
      <c r="M16" s="77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"/>
      <c r="K17" s="22"/>
      <c r="L17" s="81"/>
      <c r="M17" s="81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5"/>
      <c r="E19" s="31"/>
      <c r="F19" s="66"/>
      <c r="G19" s="31"/>
      <c r="H19" s="22"/>
      <c r="I19" s="22"/>
      <c r="J19" s="2"/>
      <c r="K19" s="22"/>
      <c r="L19" s="81"/>
      <c r="M19" s="81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1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1146</v>
      </c>
      <c r="K20" s="59"/>
      <c r="L20" s="85"/>
      <c r="M20" s="85"/>
      <c r="N20" s="102"/>
      <c r="O20" s="103"/>
      <c r="P20" s="104"/>
      <c r="Q20" s="104"/>
      <c r="R20" s="104"/>
      <c r="S20" s="104"/>
      <c r="T20" s="105"/>
      <c r="U20" s="105"/>
      <c r="V20" s="105"/>
      <c r="W20" s="105"/>
      <c r="X20" s="105"/>
      <c r="Y20" s="105"/>
      <c r="Z20" s="105"/>
      <c r="AA20" s="105"/>
      <c r="AB20" s="105"/>
      <c r="AC20" s="106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8"/>
      <c r="M21" s="78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01" t="s">
        <v>42</v>
      </c>
      <c r="B22" s="201"/>
      <c r="C22" s="201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9"/>
      <c r="M23" s="80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43</v>
      </c>
      <c r="C24" s="14"/>
      <c r="D24" s="14"/>
      <c r="E24" s="14"/>
      <c r="F24" s="14"/>
      <c r="G24" s="14"/>
      <c r="H24" s="15"/>
      <c r="I24" s="9"/>
      <c r="J24" s="15"/>
      <c r="K24" s="9"/>
      <c r="L24" s="82"/>
      <c r="M24" s="77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2"/>
      <c r="M25" s="77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5"/>
      <c r="I26" s="22"/>
      <c r="J26" s="75"/>
      <c r="K26" s="22"/>
      <c r="L26" s="87"/>
      <c r="M26" s="81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7"/>
      <c r="M27" s="7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6"/>
      <c r="F28" s="76"/>
      <c r="G28" s="76"/>
      <c r="H28" s="22"/>
      <c r="I28" s="22"/>
      <c r="J28" s="2"/>
      <c r="K28" s="22"/>
      <c r="L28" s="81"/>
      <c r="M28" s="81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7"/>
      <c r="M29" s="77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6"/>
      <c r="F30" s="76"/>
      <c r="G30" s="76"/>
      <c r="H30" s="22"/>
      <c r="I30" s="22"/>
      <c r="J30" s="2"/>
      <c r="K30" s="22"/>
      <c r="L30" s="81"/>
      <c r="M30" s="81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45</v>
      </c>
      <c r="C31" s="9"/>
      <c r="D31" s="9"/>
      <c r="E31" s="9"/>
      <c r="F31" s="9"/>
      <c r="G31" s="9"/>
      <c r="H31" s="18"/>
      <c r="I31" s="18"/>
      <c r="J31" s="18"/>
      <c r="K31" s="18"/>
      <c r="L31" s="77"/>
      <c r="M31" s="77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34"/>
      <c r="D32" s="34"/>
      <c r="E32" s="34"/>
      <c r="F32" s="34"/>
      <c r="G32" s="34"/>
      <c r="H32" s="71"/>
      <c r="I32" s="71"/>
      <c r="J32" s="71"/>
      <c r="K32" s="71"/>
      <c r="L32" s="86"/>
      <c r="M32" s="86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2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1"/>
      <c r="M33" s="81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34"/>
      <c r="D34" s="34"/>
      <c r="E34" s="34"/>
      <c r="F34" s="34"/>
      <c r="G34" s="34"/>
      <c r="H34" s="71"/>
      <c r="I34" s="71"/>
      <c r="J34" s="71"/>
      <c r="K34" s="71"/>
      <c r="L34" s="86"/>
      <c r="M34" s="86"/>
      <c r="N34" s="73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2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1"/>
      <c r="M35" s="81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34"/>
      <c r="D36" s="34"/>
      <c r="E36" s="34"/>
      <c r="F36" s="34"/>
      <c r="G36" s="34"/>
      <c r="H36" s="71"/>
      <c r="I36" s="71"/>
      <c r="J36" s="71"/>
      <c r="K36" s="71"/>
      <c r="L36" s="86"/>
      <c r="M36" s="86"/>
      <c r="N36" s="73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2"/>
    </row>
    <row r="37" spans="1:29" ht="15.75" thickBot="1" x14ac:dyDescent="0.3">
      <c r="A37" s="93"/>
      <c r="B37" s="94"/>
      <c r="C37" s="96"/>
      <c r="D37" s="96"/>
      <c r="E37" s="96"/>
      <c r="F37" s="96"/>
      <c r="G37" s="96"/>
      <c r="H37" s="95"/>
      <c r="I37" s="95"/>
      <c r="J37" s="95"/>
      <c r="K37" s="95"/>
      <c r="L37" s="97"/>
      <c r="M37" s="97"/>
      <c r="N37" s="107"/>
      <c r="O37" s="98"/>
      <c r="P37" s="99"/>
      <c r="Q37" s="99"/>
      <c r="R37" s="99"/>
      <c r="S37" s="99"/>
      <c r="T37" s="100"/>
      <c r="U37" s="100"/>
      <c r="V37" s="100"/>
      <c r="W37" s="100"/>
      <c r="X37" s="100"/>
      <c r="Y37" s="100"/>
      <c r="Z37" s="100"/>
      <c r="AA37" s="100"/>
      <c r="AB37" s="100"/>
      <c r="AC37" s="89"/>
    </row>
    <row r="38" spans="1:29" ht="15.75" thickBot="1" x14ac:dyDescent="0.3">
      <c r="A38" s="115"/>
      <c r="B38" s="116" t="s">
        <v>46</v>
      </c>
      <c r="C38" s="117"/>
      <c r="D38" s="117"/>
      <c r="E38" s="117"/>
      <c r="F38" s="117"/>
      <c r="G38" s="117"/>
      <c r="H38" s="118"/>
      <c r="I38" s="118"/>
      <c r="J38" s="118">
        <f>SUM(J24:J37)</f>
        <v>0</v>
      </c>
      <c r="K38" s="118"/>
      <c r="L38" s="119"/>
      <c r="M38" s="119"/>
      <c r="N38" s="102"/>
      <c r="O38" s="120"/>
      <c r="P38" s="121"/>
      <c r="Q38" s="121"/>
      <c r="R38" s="121"/>
      <c r="S38" s="121"/>
      <c r="T38" s="122"/>
      <c r="U38" s="122"/>
      <c r="V38" s="122"/>
      <c r="W38" s="122"/>
      <c r="X38" s="122"/>
      <c r="Y38" s="122"/>
      <c r="Z38" s="122"/>
      <c r="AA38" s="122"/>
      <c r="AB38" s="122"/>
      <c r="AC38" s="123"/>
    </row>
    <row r="39" spans="1:29" ht="15.75" thickBot="1" x14ac:dyDescent="0.3">
      <c r="A39" s="108"/>
      <c r="B39" s="109"/>
      <c r="C39" s="110"/>
      <c r="D39" s="110"/>
      <c r="E39" s="110"/>
      <c r="F39" s="110"/>
      <c r="G39" s="110"/>
      <c r="H39" s="111"/>
      <c r="I39" s="111"/>
      <c r="J39" s="112"/>
      <c r="K39" s="112"/>
      <c r="L39" s="113"/>
      <c r="M39" s="113"/>
      <c r="N39" s="112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114"/>
    </row>
    <row r="40" spans="1:29" x14ac:dyDescent="0.25">
      <c r="A40" s="201" t="s">
        <v>47</v>
      </c>
      <c r="B40" s="201"/>
      <c r="C40" s="201"/>
      <c r="D40" s="25"/>
      <c r="E40" s="25"/>
      <c r="F40" s="25"/>
      <c r="G40" s="25"/>
      <c r="H40" s="25"/>
      <c r="I40" s="26"/>
      <c r="L40" s="78"/>
      <c r="M40" s="78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9"/>
      <c r="M41" s="80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48</v>
      </c>
      <c r="C42" s="14"/>
      <c r="D42" s="14"/>
      <c r="E42" s="14"/>
      <c r="F42" s="14"/>
      <c r="G42" s="14"/>
      <c r="H42" s="15"/>
      <c r="I42" s="9"/>
      <c r="J42" s="15"/>
      <c r="K42" s="9"/>
      <c r="L42" s="82"/>
      <c r="M42" s="77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2"/>
      <c r="M43" s="77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152" customFormat="1" ht="90" x14ac:dyDescent="0.25">
      <c r="A44" s="145">
        <v>2</v>
      </c>
      <c r="B44" s="146"/>
      <c r="C44" s="147" t="s">
        <v>245</v>
      </c>
      <c r="D44" s="140" t="s">
        <v>246</v>
      </c>
      <c r="E44" s="166" t="s">
        <v>97</v>
      </c>
      <c r="F44" s="166" t="s">
        <v>205</v>
      </c>
      <c r="G44" s="166" t="s">
        <v>143</v>
      </c>
      <c r="H44" s="168" t="s">
        <v>202</v>
      </c>
      <c r="I44" s="149" t="s">
        <v>244</v>
      </c>
      <c r="J44" s="148">
        <f>SUM(O44:AC44)</f>
        <v>400</v>
      </c>
      <c r="K44" s="149"/>
      <c r="L44" s="150">
        <v>42826</v>
      </c>
      <c r="M44" s="150">
        <v>43100</v>
      </c>
      <c r="N44" s="37" t="s">
        <v>25</v>
      </c>
      <c r="O44" s="42">
        <v>400</v>
      </c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s="152" customFormat="1" ht="90" x14ac:dyDescent="0.25">
      <c r="A45" s="145">
        <v>5</v>
      </c>
      <c r="B45" s="146"/>
      <c r="C45" s="147" t="s">
        <v>249</v>
      </c>
      <c r="D45" s="159" t="s">
        <v>247</v>
      </c>
      <c r="E45" s="166" t="s">
        <v>101</v>
      </c>
      <c r="F45" s="166" t="s">
        <v>248</v>
      </c>
      <c r="G45" s="166" t="s">
        <v>207</v>
      </c>
      <c r="H45" s="149"/>
      <c r="I45" s="149" t="s">
        <v>244</v>
      </c>
      <c r="J45" s="148">
        <f>SUM(O45:AC45)</f>
        <v>352</v>
      </c>
      <c r="K45" s="149"/>
      <c r="L45" s="150">
        <v>42826</v>
      </c>
      <c r="M45" s="150">
        <v>43100</v>
      </c>
      <c r="N45" s="37" t="s">
        <v>25</v>
      </c>
      <c r="O45" s="42">
        <v>352</v>
      </c>
      <c r="P45" s="43"/>
      <c r="Q45" s="43"/>
      <c r="R45" s="43"/>
      <c r="S45" s="43"/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 x14ac:dyDescent="0.25">
      <c r="A46" s="145">
        <v>8</v>
      </c>
      <c r="B46" s="146"/>
      <c r="C46" s="147" t="s">
        <v>244</v>
      </c>
      <c r="D46" s="172" t="s">
        <v>250</v>
      </c>
      <c r="E46" s="166" t="s">
        <v>141</v>
      </c>
      <c r="F46" s="167" t="s">
        <v>142</v>
      </c>
      <c r="G46" s="166" t="s">
        <v>143</v>
      </c>
      <c r="H46" s="168" t="s">
        <v>202</v>
      </c>
      <c r="I46" s="149" t="s">
        <v>244</v>
      </c>
      <c r="J46" s="148">
        <f>SUM(O46:AC46)</f>
        <v>5808</v>
      </c>
      <c r="K46" s="149"/>
      <c r="L46" s="150">
        <v>43191</v>
      </c>
      <c r="M46" s="150">
        <v>44561</v>
      </c>
      <c r="N46" s="37" t="s">
        <v>26</v>
      </c>
      <c r="O46" s="42"/>
      <c r="P46" s="43">
        <v>1452</v>
      </c>
      <c r="Q46" s="43">
        <v>1452</v>
      </c>
      <c r="R46" s="43">
        <v>1452</v>
      </c>
      <c r="S46" s="43">
        <v>1452</v>
      </c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 x14ac:dyDescent="0.25">
      <c r="A47" s="145">
        <v>12</v>
      </c>
      <c r="B47" s="146"/>
      <c r="C47" s="147" t="s">
        <v>244</v>
      </c>
      <c r="D47" s="172" t="s">
        <v>250</v>
      </c>
      <c r="E47" s="166" t="s">
        <v>141</v>
      </c>
      <c r="F47" s="167" t="s">
        <v>142</v>
      </c>
      <c r="G47" s="166" t="s">
        <v>143</v>
      </c>
      <c r="H47" s="168" t="s">
        <v>202</v>
      </c>
      <c r="I47" s="149" t="s">
        <v>244</v>
      </c>
      <c r="J47" s="148">
        <f>SUM(O47:AC47)</f>
        <v>10483</v>
      </c>
      <c r="K47" s="149"/>
      <c r="L47" s="150">
        <v>45383</v>
      </c>
      <c r="M47" s="150">
        <v>48213</v>
      </c>
      <c r="N47" s="37" t="s">
        <v>27</v>
      </c>
      <c r="O47" s="42"/>
      <c r="P47" s="43"/>
      <c r="Q47" s="43"/>
      <c r="R47" s="43"/>
      <c r="S47" s="43"/>
      <c r="T47" s="44"/>
      <c r="U47" s="44"/>
      <c r="V47" s="44">
        <v>319</v>
      </c>
      <c r="W47" s="44">
        <v>1452</v>
      </c>
      <c r="X47" s="44">
        <v>1452</v>
      </c>
      <c r="Y47" s="44">
        <v>1452</v>
      </c>
      <c r="Z47" s="44">
        <v>1452</v>
      </c>
      <c r="AA47" s="44">
        <v>1452</v>
      </c>
      <c r="AB47" s="44">
        <v>1452</v>
      </c>
      <c r="AC47" s="45">
        <v>1452</v>
      </c>
    </row>
    <row r="48" spans="1:29" s="152" customFormat="1" x14ac:dyDescent="0.25">
      <c r="A48" s="145"/>
      <c r="B48" s="146"/>
      <c r="C48" s="147"/>
      <c r="D48" s="148"/>
      <c r="E48" s="166"/>
      <c r="F48" s="166"/>
      <c r="G48" s="166"/>
      <c r="H48" s="168"/>
      <c r="I48" s="149"/>
      <c r="J48" s="148"/>
      <c r="K48" s="149"/>
      <c r="L48" s="150"/>
      <c r="M48" s="150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7" t="s">
        <v>2</v>
      </c>
      <c r="C49" s="9"/>
      <c r="D49" s="9"/>
      <c r="E49" s="9"/>
      <c r="F49" s="9"/>
      <c r="G49" s="9"/>
      <c r="H49" s="18"/>
      <c r="I49" s="18"/>
      <c r="J49" s="18"/>
      <c r="K49" s="18"/>
      <c r="L49" s="77"/>
      <c r="M49" s="77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x14ac:dyDescent="0.25">
      <c r="A50" s="1"/>
      <c r="B50" s="21"/>
      <c r="C50" s="88"/>
      <c r="D50" s="2"/>
      <c r="E50" s="76"/>
      <c r="F50" s="76"/>
      <c r="G50" s="76"/>
      <c r="H50" s="22"/>
      <c r="I50" s="22"/>
      <c r="J50" s="2"/>
      <c r="K50" s="22"/>
      <c r="L50" s="81"/>
      <c r="M50" s="81"/>
      <c r="N50" s="37"/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/>
    </row>
    <row r="51" spans="1:29" x14ac:dyDescent="0.25">
      <c r="A51" s="16"/>
      <c r="B51" s="17" t="s">
        <v>3</v>
      </c>
      <c r="C51" s="9"/>
      <c r="D51" s="9"/>
      <c r="E51" s="9"/>
      <c r="F51" s="9"/>
      <c r="G51" s="9"/>
      <c r="H51" s="18"/>
      <c r="I51" s="18"/>
      <c r="J51" s="34"/>
      <c r="K51" s="18"/>
      <c r="L51" s="77"/>
      <c r="M51" s="77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68"/>
    </row>
    <row r="52" spans="1:29" x14ac:dyDescent="0.25">
      <c r="A52" s="1"/>
      <c r="B52" s="21"/>
      <c r="C52" s="32"/>
      <c r="D52" s="2"/>
      <c r="E52" s="76"/>
      <c r="F52" s="76"/>
      <c r="G52" s="76"/>
      <c r="H52" s="22"/>
      <c r="I52" s="22"/>
      <c r="J52" s="2"/>
      <c r="K52" s="22"/>
      <c r="L52" s="81"/>
      <c r="M52" s="81"/>
      <c r="N52" s="37"/>
      <c r="O52" s="42"/>
      <c r="P52" s="43"/>
      <c r="Q52" s="43"/>
      <c r="R52" s="43"/>
      <c r="S52" s="43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 x14ac:dyDescent="0.25">
      <c r="A53" s="16"/>
      <c r="B53" s="18" t="s">
        <v>49</v>
      </c>
      <c r="C53" s="9"/>
      <c r="D53" s="9"/>
      <c r="E53" s="9"/>
      <c r="F53" s="9"/>
      <c r="G53" s="9"/>
      <c r="H53" s="18"/>
      <c r="I53" s="18"/>
      <c r="J53" s="18"/>
      <c r="K53" s="18"/>
      <c r="L53" s="77"/>
      <c r="M53" s="77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68"/>
    </row>
    <row r="54" spans="1:29" s="23" customFormat="1" x14ac:dyDescent="0.25">
      <c r="A54" s="69"/>
      <c r="B54" s="70" t="s">
        <v>1</v>
      </c>
      <c r="C54" s="34"/>
      <c r="D54" s="34"/>
      <c r="E54" s="34"/>
      <c r="F54" s="34"/>
      <c r="G54" s="34"/>
      <c r="H54" s="71"/>
      <c r="I54" s="71"/>
      <c r="J54" s="71"/>
      <c r="K54" s="71"/>
      <c r="L54" s="86"/>
      <c r="M54" s="86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2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1"/>
      <c r="M55" s="81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s="23" customFormat="1" x14ac:dyDescent="0.25">
      <c r="A56" s="69"/>
      <c r="B56" s="70" t="s">
        <v>2</v>
      </c>
      <c r="C56" s="34"/>
      <c r="D56" s="34"/>
      <c r="E56" s="34"/>
      <c r="F56" s="34"/>
      <c r="G56" s="34"/>
      <c r="H56" s="71"/>
      <c r="I56" s="71"/>
      <c r="J56" s="71"/>
      <c r="K56" s="71"/>
      <c r="L56" s="86"/>
      <c r="M56" s="86"/>
      <c r="N56" s="73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2"/>
    </row>
    <row r="57" spans="1:29" s="152" customFormat="1" ht="105" x14ac:dyDescent="0.25">
      <c r="A57" s="145">
        <v>11</v>
      </c>
      <c r="B57" s="146"/>
      <c r="C57" s="154" t="s">
        <v>251</v>
      </c>
      <c r="D57" s="157" t="s">
        <v>252</v>
      </c>
      <c r="E57" s="170" t="s">
        <v>130</v>
      </c>
      <c r="F57" s="166" t="s">
        <v>253</v>
      </c>
      <c r="G57" s="170" t="s">
        <v>254</v>
      </c>
      <c r="H57" s="149"/>
      <c r="I57" s="149" t="s">
        <v>255</v>
      </c>
      <c r="J57" s="148">
        <f>SUM(O57:AC57)</f>
        <v>2213</v>
      </c>
      <c r="K57" s="149"/>
      <c r="L57" s="150">
        <v>44927</v>
      </c>
      <c r="M57" s="150">
        <v>45657</v>
      </c>
      <c r="N57" s="20" t="s">
        <v>27</v>
      </c>
      <c r="O57" s="42"/>
      <c r="P57" s="43"/>
      <c r="Q57" s="43"/>
      <c r="R57" s="43"/>
      <c r="S57" s="43"/>
      <c r="T57" s="44"/>
      <c r="U57" s="44">
        <v>1080</v>
      </c>
      <c r="V57" s="44">
        <v>1133</v>
      </c>
      <c r="W57" s="44"/>
      <c r="X57" s="44"/>
      <c r="Y57" s="44"/>
      <c r="Z57" s="44"/>
      <c r="AA57" s="44"/>
      <c r="AB57" s="44"/>
      <c r="AC57" s="45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1"/>
      <c r="M58" s="81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3</v>
      </c>
      <c r="C59" s="34"/>
      <c r="D59" s="34"/>
      <c r="E59" s="34"/>
      <c r="F59" s="34"/>
      <c r="G59" s="34"/>
      <c r="H59" s="71"/>
      <c r="I59" s="71"/>
      <c r="J59" s="71"/>
      <c r="K59" s="71"/>
      <c r="L59" s="86"/>
      <c r="M59" s="86"/>
      <c r="N59" s="73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2"/>
    </row>
    <row r="60" spans="1:29" s="152" customFormat="1" ht="120" x14ac:dyDescent="0.25">
      <c r="A60" s="145">
        <v>10</v>
      </c>
      <c r="B60" s="146"/>
      <c r="C60" s="154" t="s">
        <v>251</v>
      </c>
      <c r="D60" s="157" t="s">
        <v>256</v>
      </c>
      <c r="E60" s="170" t="s">
        <v>109</v>
      </c>
      <c r="F60" s="166" t="s">
        <v>257</v>
      </c>
      <c r="G60" s="170" t="s">
        <v>148</v>
      </c>
      <c r="H60" s="149"/>
      <c r="I60" s="149" t="s">
        <v>255</v>
      </c>
      <c r="J60" s="148">
        <f>SUM(O60:AC60)</f>
        <v>1824</v>
      </c>
      <c r="K60" s="149"/>
      <c r="L60" s="150">
        <v>44562</v>
      </c>
      <c r="M60" s="150">
        <v>45291</v>
      </c>
      <c r="N60" s="20" t="s">
        <v>27</v>
      </c>
      <c r="O60" s="42"/>
      <c r="P60" s="43"/>
      <c r="Q60" s="43"/>
      <c r="R60" s="43"/>
      <c r="S60" s="43"/>
      <c r="T60" s="44">
        <v>1452</v>
      </c>
      <c r="U60" s="44">
        <v>372</v>
      </c>
      <c r="V60" s="44"/>
      <c r="W60" s="44"/>
      <c r="X60" s="44"/>
      <c r="Y60" s="44"/>
      <c r="Z60" s="44"/>
      <c r="AA60" s="44"/>
      <c r="AB60" s="44"/>
      <c r="AC60" s="45"/>
    </row>
    <row r="61" spans="1:29" x14ac:dyDescent="0.25">
      <c r="A61" s="1"/>
      <c r="B61" s="21"/>
      <c r="C61" s="2"/>
      <c r="D61" s="2"/>
      <c r="E61" s="2"/>
      <c r="F61" s="2"/>
      <c r="G61" s="2"/>
      <c r="H61" s="22"/>
      <c r="I61" s="22"/>
      <c r="J61" s="22"/>
      <c r="K61" s="22"/>
      <c r="L61" s="81"/>
      <c r="M61" s="81"/>
      <c r="N61" s="6"/>
      <c r="O61" s="42"/>
      <c r="P61" s="43"/>
      <c r="Q61" s="43"/>
      <c r="R61" s="43"/>
      <c r="S61" s="43"/>
      <c r="T61" s="44"/>
      <c r="U61" s="44"/>
      <c r="V61" s="44"/>
      <c r="W61" s="44"/>
      <c r="X61" s="44"/>
      <c r="Y61" s="44"/>
      <c r="Z61" s="44"/>
      <c r="AA61" s="44"/>
      <c r="AB61" s="44"/>
      <c r="AC61" s="45"/>
    </row>
    <row r="62" spans="1:29" x14ac:dyDescent="0.25">
      <c r="A62" s="16"/>
      <c r="B62" s="18" t="s">
        <v>50</v>
      </c>
      <c r="C62" s="9"/>
      <c r="D62" s="9"/>
      <c r="E62" s="9"/>
      <c r="F62" s="9"/>
      <c r="G62" s="9"/>
      <c r="H62" s="18"/>
      <c r="I62" s="18"/>
      <c r="J62" s="18"/>
      <c r="K62" s="18"/>
      <c r="L62" s="77"/>
      <c r="M62" s="77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68"/>
    </row>
    <row r="63" spans="1:29" s="23" customFormat="1" x14ac:dyDescent="0.25">
      <c r="A63" s="69"/>
      <c r="B63" s="70" t="s">
        <v>1</v>
      </c>
      <c r="C63" s="34"/>
      <c r="D63" s="34"/>
      <c r="E63" s="34"/>
      <c r="F63" s="34"/>
      <c r="G63" s="34"/>
      <c r="H63" s="71"/>
      <c r="I63" s="71"/>
      <c r="J63" s="71"/>
      <c r="K63" s="71"/>
      <c r="L63" s="86"/>
      <c r="M63" s="86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2"/>
    </row>
    <row r="64" spans="1:29" x14ac:dyDescent="0.25">
      <c r="A64" s="1"/>
      <c r="B64" s="21"/>
      <c r="C64" s="2"/>
      <c r="D64" s="2"/>
      <c r="E64" s="2"/>
      <c r="F64" s="2"/>
      <c r="G64" s="2"/>
      <c r="H64" s="22"/>
      <c r="I64" s="22"/>
      <c r="J64" s="22"/>
      <c r="K64" s="22"/>
      <c r="L64" s="81"/>
      <c r="M64" s="81"/>
      <c r="N64" s="6"/>
      <c r="O64" s="42"/>
      <c r="P64" s="43"/>
      <c r="Q64" s="43"/>
      <c r="R64" s="43"/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 s="23" customFormat="1" x14ac:dyDescent="0.25">
      <c r="A65" s="69"/>
      <c r="B65" s="70" t="s">
        <v>2</v>
      </c>
      <c r="C65" s="34"/>
      <c r="D65" s="34"/>
      <c r="E65" s="34"/>
      <c r="F65" s="34"/>
      <c r="G65" s="34"/>
      <c r="H65" s="71"/>
      <c r="I65" s="71"/>
      <c r="J65" s="71"/>
      <c r="K65" s="71"/>
      <c r="L65" s="86"/>
      <c r="M65" s="86"/>
      <c r="N65" s="73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2"/>
    </row>
    <row r="66" spans="1:29" x14ac:dyDescent="0.25">
      <c r="A66" s="1"/>
      <c r="B66" s="21"/>
      <c r="C66" s="2"/>
      <c r="D66" s="2"/>
      <c r="E66" s="2"/>
      <c r="F66" s="2"/>
      <c r="G66" s="2"/>
      <c r="H66" s="22"/>
      <c r="I66" s="22"/>
      <c r="J66" s="22"/>
      <c r="K66" s="22"/>
      <c r="L66" s="81"/>
      <c r="M66" s="81"/>
      <c r="N66" s="6"/>
      <c r="O66" s="42"/>
      <c r="P66" s="43"/>
      <c r="Q66" s="43"/>
      <c r="R66" s="43"/>
      <c r="S66" s="43"/>
      <c r="T66" s="44"/>
      <c r="U66" s="44"/>
      <c r="V66" s="44"/>
      <c r="W66" s="44"/>
      <c r="X66" s="44"/>
      <c r="Y66" s="44"/>
      <c r="Z66" s="44"/>
      <c r="AA66" s="44"/>
      <c r="AB66" s="44"/>
      <c r="AC66" s="45"/>
    </row>
    <row r="67" spans="1:29" s="23" customFormat="1" x14ac:dyDescent="0.25">
      <c r="A67" s="69"/>
      <c r="B67" s="70" t="s">
        <v>3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3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 ht="15.75" thickBot="1" x14ac:dyDescent="0.3">
      <c r="A68" s="1"/>
      <c r="B68" s="90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89"/>
    </row>
    <row r="69" spans="1:29" s="65" customFormat="1" ht="15.75" thickBot="1" x14ac:dyDescent="0.25">
      <c r="A69" s="58"/>
      <c r="B69" s="59" t="s">
        <v>0</v>
      </c>
      <c r="C69" s="59"/>
      <c r="D69" s="59"/>
      <c r="E69" s="59"/>
      <c r="F69" s="59"/>
      <c r="G69" s="59"/>
      <c r="H69" s="59"/>
      <c r="I69" s="59"/>
      <c r="J69" s="59">
        <f>SUM(J42:J68)</f>
        <v>21080</v>
      </c>
      <c r="K69" s="59">
        <v>1528</v>
      </c>
      <c r="L69" s="59"/>
      <c r="M69" s="59"/>
      <c r="N69" s="60"/>
      <c r="O69" s="61">
        <f t="shared" ref="O69:AC69" si="1">SUM(O11:O68)</f>
        <v>828.4</v>
      </c>
      <c r="P69" s="62">
        <f t="shared" si="1"/>
        <v>1528.4</v>
      </c>
      <c r="Q69" s="62">
        <f t="shared" si="1"/>
        <v>1528.4</v>
      </c>
      <c r="R69" s="62">
        <f t="shared" si="1"/>
        <v>1528.4</v>
      </c>
      <c r="S69" s="62">
        <f t="shared" si="1"/>
        <v>1528.4</v>
      </c>
      <c r="T69" s="63">
        <f t="shared" si="1"/>
        <v>1528.4</v>
      </c>
      <c r="U69" s="63">
        <f t="shared" si="1"/>
        <v>1528.4</v>
      </c>
      <c r="V69" s="63">
        <f t="shared" si="1"/>
        <v>1528.4</v>
      </c>
      <c r="W69" s="63">
        <f t="shared" si="1"/>
        <v>1528.4</v>
      </c>
      <c r="X69" s="63">
        <f t="shared" si="1"/>
        <v>1528.4</v>
      </c>
      <c r="Y69" s="63">
        <f t="shared" si="1"/>
        <v>1528.4</v>
      </c>
      <c r="Z69" s="63">
        <f t="shared" si="1"/>
        <v>1528.4</v>
      </c>
      <c r="AA69" s="63">
        <f t="shared" si="1"/>
        <v>1528.4</v>
      </c>
      <c r="AB69" s="63">
        <f t="shared" si="1"/>
        <v>1528.4</v>
      </c>
      <c r="AC69" s="64">
        <f t="shared" si="1"/>
        <v>1528.4</v>
      </c>
    </row>
    <row r="70" spans="1:29" ht="15.75" x14ac:dyDescent="0.25">
      <c r="K70" s="36" t="s">
        <v>59</v>
      </c>
    </row>
    <row r="71" spans="1:29" s="39" customFormat="1" ht="15.75" x14ac:dyDescent="0.25">
      <c r="K71" s="46"/>
    </row>
    <row r="72" spans="1:29" s="39" customFormat="1" ht="60" x14ac:dyDescent="0.25">
      <c r="A72" s="47"/>
      <c r="B72" s="48" t="s">
        <v>35</v>
      </c>
      <c r="C72" s="49" t="s">
        <v>36</v>
      </c>
      <c r="K72" s="46"/>
    </row>
    <row r="73" spans="1:29" s="39" customFormat="1" ht="15.75" x14ac:dyDescent="0.25">
      <c r="A73" s="50" t="s">
        <v>37</v>
      </c>
      <c r="B73" s="51" t="s">
        <v>60</v>
      </c>
      <c r="C73" s="52">
        <f>K69</f>
        <v>1528</v>
      </c>
      <c r="K73" s="46"/>
    </row>
    <row r="74" spans="1:29" s="39" customFormat="1" ht="15.75" x14ac:dyDescent="0.25">
      <c r="A74" s="50" t="s">
        <v>38</v>
      </c>
      <c r="B74" s="51" t="s">
        <v>61</v>
      </c>
      <c r="C74" s="52">
        <f>C73*4</f>
        <v>6112</v>
      </c>
      <c r="K74" s="46"/>
    </row>
    <row r="75" spans="1:29" s="39" customFormat="1" ht="15.75" thickBot="1" x14ac:dyDescent="0.3">
      <c r="A75" s="53" t="s">
        <v>39</v>
      </c>
      <c r="B75" s="54" t="s">
        <v>62</v>
      </c>
      <c r="C75" s="55">
        <f>C73*10</f>
        <v>15280</v>
      </c>
    </row>
    <row r="76" spans="1:29" s="39" customFormat="1" x14ac:dyDescent="0.25">
      <c r="A76" s="56"/>
      <c r="B76" s="57"/>
      <c r="C76" s="57"/>
    </row>
    <row r="79" spans="1:29" x14ac:dyDescent="0.25">
      <c r="B79" s="27"/>
    </row>
    <row r="80" spans="1:29" x14ac:dyDescent="0.25">
      <c r="B80" s="28"/>
    </row>
    <row r="81" spans="2:2" x14ac:dyDescent="0.25">
      <c r="B81" s="28"/>
    </row>
    <row r="82" spans="2:2" x14ac:dyDescent="0.25">
      <c r="B82" s="28"/>
    </row>
    <row r="83" spans="2:2" x14ac:dyDescent="0.25">
      <c r="B83" s="28"/>
    </row>
    <row r="85" spans="2:2" x14ac:dyDescent="0.25">
      <c r="B85" s="29"/>
    </row>
    <row r="93" spans="2:2" x14ac:dyDescent="0.25">
      <c r="B93" s="29"/>
    </row>
  </sheetData>
  <mergeCells count="50">
    <mergeCell ref="AB10:AB11"/>
    <mergeCell ref="L10:L11"/>
    <mergeCell ref="M10:M11"/>
    <mergeCell ref="T10:T11"/>
    <mergeCell ref="A1:AC1"/>
    <mergeCell ref="A2:AC2"/>
    <mergeCell ref="A3:J3"/>
    <mergeCell ref="K3:Q3"/>
    <mergeCell ref="R3:AC3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X10:X11"/>
    <mergeCell ref="Y10:Y11"/>
    <mergeCell ref="Z10:Z11"/>
    <mergeCell ref="AA10:AA11"/>
    <mergeCell ref="A9:A11"/>
    <mergeCell ref="B9:D10"/>
    <mergeCell ref="E9:G9"/>
    <mergeCell ref="H9:H11"/>
    <mergeCell ref="E10:E11"/>
    <mergeCell ref="F10:F11"/>
    <mergeCell ref="G10:G11"/>
    <mergeCell ref="J10:J11"/>
    <mergeCell ref="A22:C22"/>
    <mergeCell ref="A40:C40"/>
    <mergeCell ref="V10:V11"/>
    <mergeCell ref="W10:W11"/>
    <mergeCell ref="P10:P11"/>
    <mergeCell ref="N10:N11"/>
    <mergeCell ref="O10:O11"/>
    <mergeCell ref="Q10:Q11"/>
    <mergeCell ref="R10:R11"/>
    <mergeCell ref="S10:S11"/>
    <mergeCell ref="I9:I11"/>
    <mergeCell ref="U10:U11"/>
    <mergeCell ref="K9:K11"/>
    <mergeCell ref="L9:M9"/>
    <mergeCell ref="O9:AC9"/>
    <mergeCell ref="AC10:AC11"/>
  </mergeCells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1"/>
  <sheetViews>
    <sheetView zoomScale="90" zoomScaleNormal="90" workbookViewId="0">
      <pane ySplit="7" topLeftCell="A32" activePane="bottomLeft" state="frozen"/>
      <selection activeCell="A9" sqref="A9:IV12"/>
      <selection pane="bottomLeft" activeCell="A33" sqref="A33:A36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22" t="s">
        <v>57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</row>
    <row r="2" spans="1:29" x14ac:dyDescent="0.25">
      <c r="A2" s="225" t="s">
        <v>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</row>
    <row r="3" spans="1:29" x14ac:dyDescent="0.25">
      <c r="A3" s="206" t="s">
        <v>7</v>
      </c>
      <c r="B3" s="207"/>
      <c r="C3" s="207"/>
      <c r="D3" s="207"/>
      <c r="E3" s="207"/>
      <c r="F3" s="207"/>
      <c r="G3" s="207"/>
      <c r="H3" s="207"/>
      <c r="I3" s="207"/>
      <c r="J3" s="207"/>
      <c r="K3" s="228" t="s">
        <v>67</v>
      </c>
      <c r="L3" s="228"/>
      <c r="M3" s="228"/>
      <c r="N3" s="228"/>
      <c r="O3" s="228"/>
      <c r="P3" s="228"/>
      <c r="Q3" s="228"/>
      <c r="R3" s="228" t="s">
        <v>95</v>
      </c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9"/>
    </row>
    <row r="4" spans="1:29" x14ac:dyDescent="0.25">
      <c r="A4" s="206" t="s">
        <v>8</v>
      </c>
      <c r="B4" s="207"/>
      <c r="C4" s="207"/>
      <c r="D4" s="207"/>
      <c r="E4" s="207"/>
      <c r="F4" s="207"/>
      <c r="G4" s="207"/>
      <c r="H4" s="207"/>
      <c r="I4" s="207"/>
      <c r="J4" s="207"/>
      <c r="K4" s="230" t="s">
        <v>24</v>
      </c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9"/>
    </row>
    <row r="5" spans="1:29" x14ac:dyDescent="0.25">
      <c r="A5" s="206" t="s">
        <v>22</v>
      </c>
      <c r="B5" s="207"/>
      <c r="C5" s="207"/>
      <c r="D5" s="207"/>
      <c r="E5" s="207"/>
      <c r="F5" s="207"/>
      <c r="G5" s="207"/>
      <c r="H5" s="207"/>
      <c r="I5" s="207"/>
      <c r="J5" s="207"/>
      <c r="K5" s="228" t="s">
        <v>40</v>
      </c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9"/>
    </row>
    <row r="6" spans="1:29" x14ac:dyDescent="0.25">
      <c r="A6" s="206" t="s">
        <v>9</v>
      </c>
      <c r="B6" s="207"/>
      <c r="C6" s="207"/>
      <c r="D6" s="207"/>
      <c r="E6" s="207"/>
      <c r="F6" s="207"/>
      <c r="G6" s="207"/>
      <c r="H6" s="207"/>
      <c r="I6" s="207"/>
      <c r="J6" s="207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9"/>
    </row>
    <row r="7" spans="1:29" x14ac:dyDescent="0.25">
      <c r="A7" s="206" t="s">
        <v>10</v>
      </c>
      <c r="B7" s="207"/>
      <c r="C7" s="207"/>
      <c r="D7" s="207"/>
      <c r="E7" s="207"/>
      <c r="F7" s="207"/>
      <c r="G7" s="207"/>
      <c r="H7" s="207"/>
      <c r="I7" s="207"/>
      <c r="J7" s="207"/>
      <c r="K7" s="228" t="s">
        <v>65</v>
      </c>
      <c r="L7" s="228"/>
      <c r="M7" s="228"/>
      <c r="N7" s="228"/>
      <c r="O7" s="228"/>
      <c r="P7" s="228"/>
      <c r="Q7" s="228"/>
      <c r="R7" s="228" t="s">
        <v>68</v>
      </c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9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 x14ac:dyDescent="0.25">
      <c r="A9" s="216" t="s">
        <v>11</v>
      </c>
      <c r="B9" s="214" t="s">
        <v>28</v>
      </c>
      <c r="C9" s="215"/>
      <c r="D9" s="216"/>
      <c r="E9" s="210" t="s">
        <v>29</v>
      </c>
      <c r="F9" s="240"/>
      <c r="G9" s="241"/>
      <c r="H9" s="212" t="s">
        <v>12</v>
      </c>
      <c r="I9" s="212" t="s">
        <v>13</v>
      </c>
      <c r="J9" s="38" t="s">
        <v>14</v>
      </c>
      <c r="K9" s="212" t="s">
        <v>58</v>
      </c>
      <c r="L9" s="212" t="s">
        <v>15</v>
      </c>
      <c r="M9" s="212"/>
      <c r="N9" s="38" t="s">
        <v>16</v>
      </c>
      <c r="O9" s="212" t="s">
        <v>17</v>
      </c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42"/>
    </row>
    <row r="10" spans="1:29" s="39" customFormat="1" ht="30" customHeight="1" x14ac:dyDescent="0.25">
      <c r="A10" s="219"/>
      <c r="B10" s="217"/>
      <c r="C10" s="218"/>
      <c r="D10" s="219"/>
      <c r="E10" s="210" t="s">
        <v>30</v>
      </c>
      <c r="F10" s="210" t="s">
        <v>31</v>
      </c>
      <c r="G10" s="210" t="s">
        <v>32</v>
      </c>
      <c r="H10" s="212"/>
      <c r="I10" s="212"/>
      <c r="J10" s="237" t="s">
        <v>18</v>
      </c>
      <c r="K10" s="212"/>
      <c r="L10" s="231" t="s">
        <v>19</v>
      </c>
      <c r="M10" s="231" t="s">
        <v>20</v>
      </c>
      <c r="N10" s="235" t="s">
        <v>21</v>
      </c>
      <c r="O10" s="220">
        <v>1</v>
      </c>
      <c r="P10" s="233">
        <v>2</v>
      </c>
      <c r="Q10" s="233">
        <v>3</v>
      </c>
      <c r="R10" s="233">
        <v>4</v>
      </c>
      <c r="S10" s="233">
        <v>5</v>
      </c>
      <c r="T10" s="204">
        <v>6</v>
      </c>
      <c r="U10" s="204">
        <v>7</v>
      </c>
      <c r="V10" s="204">
        <v>8</v>
      </c>
      <c r="W10" s="204">
        <v>9</v>
      </c>
      <c r="X10" s="204">
        <v>10</v>
      </c>
      <c r="Y10" s="204">
        <v>11</v>
      </c>
      <c r="Z10" s="204">
        <v>12</v>
      </c>
      <c r="AA10" s="204">
        <v>13</v>
      </c>
      <c r="AB10" s="204">
        <v>14</v>
      </c>
      <c r="AC10" s="243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11"/>
      <c r="F11" s="211"/>
      <c r="G11" s="211"/>
      <c r="H11" s="213"/>
      <c r="I11" s="213"/>
      <c r="J11" s="238"/>
      <c r="K11" s="213"/>
      <c r="L11" s="232"/>
      <c r="M11" s="232"/>
      <c r="N11" s="236"/>
      <c r="O11" s="221"/>
      <c r="P11" s="234"/>
      <c r="Q11" s="234"/>
      <c r="R11" s="234"/>
      <c r="S11" s="234"/>
      <c r="T11" s="205"/>
      <c r="U11" s="205"/>
      <c r="V11" s="205"/>
      <c r="W11" s="205"/>
      <c r="X11" s="205"/>
      <c r="Y11" s="205"/>
      <c r="Z11" s="205"/>
      <c r="AA11" s="205"/>
      <c r="AB11" s="205"/>
      <c r="AC11" s="244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69</v>
      </c>
      <c r="J12" s="2">
        <f>SUM(O12:AC12)</f>
        <v>2648.2500000000005</v>
      </c>
      <c r="K12" s="22"/>
      <c r="L12" s="81">
        <v>42736</v>
      </c>
      <c r="M12" s="81">
        <v>48213</v>
      </c>
      <c r="N12" s="37"/>
      <c r="O12" s="42">
        <f t="shared" ref="O12:AC12" si="0">0.05*$K$118</f>
        <v>176.55</v>
      </c>
      <c r="P12" s="43">
        <f t="shared" si="0"/>
        <v>176.55</v>
      </c>
      <c r="Q12" s="43">
        <f t="shared" si="0"/>
        <v>176.55</v>
      </c>
      <c r="R12" s="43">
        <f t="shared" si="0"/>
        <v>176.55</v>
      </c>
      <c r="S12" s="43">
        <f t="shared" si="0"/>
        <v>176.55</v>
      </c>
      <c r="T12" s="44">
        <f t="shared" si="0"/>
        <v>176.55</v>
      </c>
      <c r="U12" s="44">
        <f t="shared" si="0"/>
        <v>176.55</v>
      </c>
      <c r="V12" s="44">
        <f t="shared" si="0"/>
        <v>176.55</v>
      </c>
      <c r="W12" s="44">
        <f t="shared" si="0"/>
        <v>176.55</v>
      </c>
      <c r="X12" s="44">
        <f t="shared" si="0"/>
        <v>176.55</v>
      </c>
      <c r="Y12" s="44">
        <f t="shared" si="0"/>
        <v>176.55</v>
      </c>
      <c r="Z12" s="44">
        <f t="shared" si="0"/>
        <v>176.55</v>
      </c>
      <c r="AA12" s="44">
        <f t="shared" si="0"/>
        <v>176.55</v>
      </c>
      <c r="AB12" s="44">
        <f t="shared" si="0"/>
        <v>176.55</v>
      </c>
      <c r="AC12" s="45">
        <f t="shared" si="0"/>
        <v>176.55</v>
      </c>
    </row>
    <row r="13" spans="1:29" x14ac:dyDescent="0.25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s="152" customFormat="1" ht="120" x14ac:dyDescent="0.25">
      <c r="A15" s="145">
        <v>48</v>
      </c>
      <c r="B15" s="146"/>
      <c r="C15" s="154" t="s">
        <v>165</v>
      </c>
      <c r="D15" s="154" t="s">
        <v>53</v>
      </c>
      <c r="E15" s="164" t="s">
        <v>166</v>
      </c>
      <c r="F15" s="164" t="s">
        <v>167</v>
      </c>
      <c r="G15" s="157" t="s">
        <v>168</v>
      </c>
      <c r="H15" s="149"/>
      <c r="I15" s="149" t="s">
        <v>112</v>
      </c>
      <c r="J15" s="148">
        <f>SUM(O15:AC15)</f>
        <v>90</v>
      </c>
      <c r="K15" s="149"/>
      <c r="L15" s="150">
        <v>44562</v>
      </c>
      <c r="M15" s="150">
        <v>44926</v>
      </c>
      <c r="N15" s="20" t="s">
        <v>27</v>
      </c>
      <c r="O15" s="160"/>
      <c r="P15" s="161"/>
      <c r="Q15" s="161"/>
      <c r="R15" s="161"/>
      <c r="S15" s="161"/>
      <c r="T15" s="162">
        <v>90</v>
      </c>
      <c r="U15" s="162"/>
      <c r="V15" s="162"/>
      <c r="W15" s="162"/>
      <c r="X15" s="162"/>
      <c r="Y15" s="162"/>
      <c r="Z15" s="162"/>
      <c r="AA15" s="162"/>
      <c r="AB15" s="162"/>
      <c r="AC15" s="163"/>
    </row>
    <row r="16" spans="1:29" s="152" customFormat="1" ht="120" x14ac:dyDescent="0.25">
      <c r="A16" s="145">
        <v>79</v>
      </c>
      <c r="B16" s="146"/>
      <c r="C16" s="154" t="s">
        <v>165</v>
      </c>
      <c r="D16" s="154" t="s">
        <v>53</v>
      </c>
      <c r="E16" s="164" t="s">
        <v>166</v>
      </c>
      <c r="F16" s="164" t="s">
        <v>167</v>
      </c>
      <c r="G16" s="157" t="s">
        <v>168</v>
      </c>
      <c r="H16" s="149"/>
      <c r="I16" s="149" t="s">
        <v>112</v>
      </c>
      <c r="J16" s="148">
        <f>SUM(O16:AC16)</f>
        <v>90</v>
      </c>
      <c r="K16" s="149"/>
      <c r="L16" s="150">
        <v>46388</v>
      </c>
      <c r="M16" s="150">
        <v>46752</v>
      </c>
      <c r="N16" s="20" t="s">
        <v>27</v>
      </c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>
        <v>90</v>
      </c>
      <c r="Z16" s="44"/>
      <c r="AA16" s="44"/>
      <c r="AB16" s="44"/>
      <c r="AC16" s="45"/>
    </row>
    <row r="17" spans="1:29" x14ac:dyDescent="0.25">
      <c r="A17" s="1"/>
      <c r="B17" s="21"/>
      <c r="C17" s="2"/>
      <c r="D17" s="3"/>
      <c r="E17" s="3"/>
      <c r="F17" s="30"/>
      <c r="G17" s="3"/>
      <c r="H17" s="4"/>
      <c r="I17" s="5"/>
      <c r="J17" s="2"/>
      <c r="K17" s="5"/>
      <c r="L17" s="83"/>
      <c r="M17" s="84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2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</row>
    <row r="19" spans="1:29" s="152" customFormat="1" ht="75" x14ac:dyDescent="0.25">
      <c r="A19" s="202">
        <v>66</v>
      </c>
      <c r="B19" s="146"/>
      <c r="C19" s="154" t="s">
        <v>165</v>
      </c>
      <c r="D19" s="154" t="s">
        <v>173</v>
      </c>
      <c r="E19" s="164" t="s">
        <v>175</v>
      </c>
      <c r="F19" s="164" t="s">
        <v>154</v>
      </c>
      <c r="G19" s="157" t="s">
        <v>155</v>
      </c>
      <c r="H19" s="149"/>
      <c r="I19" s="149" t="s">
        <v>112</v>
      </c>
      <c r="J19" s="148">
        <f t="shared" ref="J19:J36" si="1">SUM(O19:AC19)</f>
        <v>9</v>
      </c>
      <c r="K19" s="149"/>
      <c r="L19" s="150">
        <v>44927</v>
      </c>
      <c r="M19" s="150">
        <v>45291</v>
      </c>
      <c r="N19" s="20" t="s">
        <v>27</v>
      </c>
      <c r="O19" s="42"/>
      <c r="P19" s="43"/>
      <c r="Q19" s="43"/>
      <c r="R19" s="43"/>
      <c r="S19" s="43"/>
      <c r="T19" s="44"/>
      <c r="U19" s="44">
        <v>9</v>
      </c>
      <c r="V19" s="44"/>
      <c r="W19" s="44"/>
      <c r="X19" s="44"/>
      <c r="Y19" s="44"/>
      <c r="Z19" s="44"/>
      <c r="AA19" s="44"/>
      <c r="AB19" s="44"/>
      <c r="AC19" s="45"/>
    </row>
    <row r="20" spans="1:29" s="152" customFormat="1" ht="75" x14ac:dyDescent="0.25">
      <c r="A20" s="203"/>
      <c r="B20" s="146"/>
      <c r="C20" s="154" t="s">
        <v>165</v>
      </c>
      <c r="D20" s="154" t="s">
        <v>174</v>
      </c>
      <c r="E20" s="164" t="s">
        <v>176</v>
      </c>
      <c r="F20" s="164" t="s">
        <v>154</v>
      </c>
      <c r="G20" s="157" t="s">
        <v>177</v>
      </c>
      <c r="H20" s="149"/>
      <c r="I20" s="149" t="s">
        <v>112</v>
      </c>
      <c r="J20" s="148">
        <f t="shared" si="1"/>
        <v>30</v>
      </c>
      <c r="K20" s="149"/>
      <c r="L20" s="150">
        <v>44927</v>
      </c>
      <c r="M20" s="150">
        <v>45291</v>
      </c>
      <c r="N20" s="20" t="s">
        <v>27</v>
      </c>
      <c r="O20" s="42"/>
      <c r="P20" s="43"/>
      <c r="Q20" s="43"/>
      <c r="R20" s="43"/>
      <c r="S20" s="43"/>
      <c r="T20" s="44"/>
      <c r="U20" s="44">
        <v>30</v>
      </c>
      <c r="V20" s="44"/>
      <c r="W20" s="44"/>
      <c r="X20" s="44"/>
      <c r="Y20" s="44"/>
      <c r="Z20" s="44"/>
      <c r="AA20" s="44"/>
      <c r="AB20" s="44"/>
      <c r="AC20" s="45"/>
    </row>
    <row r="21" spans="1:29" s="152" customFormat="1" ht="75" x14ac:dyDescent="0.25">
      <c r="A21" s="202">
        <v>70</v>
      </c>
      <c r="B21" s="146"/>
      <c r="C21" s="154" t="s">
        <v>165</v>
      </c>
      <c r="D21" s="154" t="s">
        <v>173</v>
      </c>
      <c r="E21" s="164" t="s">
        <v>175</v>
      </c>
      <c r="F21" s="164" t="s">
        <v>154</v>
      </c>
      <c r="G21" s="157" t="s">
        <v>155</v>
      </c>
      <c r="H21" s="149"/>
      <c r="I21" s="149" t="s">
        <v>112</v>
      </c>
      <c r="J21" s="148">
        <f t="shared" si="1"/>
        <v>9</v>
      </c>
      <c r="K21" s="149"/>
      <c r="L21" s="150">
        <v>45292</v>
      </c>
      <c r="M21" s="150">
        <v>45657</v>
      </c>
      <c r="N21" s="20" t="s">
        <v>27</v>
      </c>
      <c r="O21" s="42"/>
      <c r="P21" s="43"/>
      <c r="Q21" s="43"/>
      <c r="R21" s="43"/>
      <c r="S21" s="43"/>
      <c r="T21" s="44"/>
      <c r="U21" s="44"/>
      <c r="V21" s="44">
        <v>9</v>
      </c>
      <c r="W21" s="44"/>
      <c r="X21" s="44"/>
      <c r="Y21" s="44"/>
      <c r="Z21" s="44"/>
      <c r="AA21" s="44"/>
      <c r="AB21" s="44"/>
      <c r="AC21" s="45"/>
    </row>
    <row r="22" spans="1:29" s="152" customFormat="1" ht="75" x14ac:dyDescent="0.25">
      <c r="A22" s="203"/>
      <c r="B22" s="146"/>
      <c r="C22" s="154" t="s">
        <v>165</v>
      </c>
      <c r="D22" s="154" t="s">
        <v>174</v>
      </c>
      <c r="E22" s="164" t="s">
        <v>176</v>
      </c>
      <c r="F22" s="164" t="s">
        <v>154</v>
      </c>
      <c r="G22" s="157" t="s">
        <v>177</v>
      </c>
      <c r="H22" s="149"/>
      <c r="I22" s="149" t="s">
        <v>112</v>
      </c>
      <c r="J22" s="148">
        <f t="shared" si="1"/>
        <v>30</v>
      </c>
      <c r="K22" s="149"/>
      <c r="L22" s="150">
        <v>45292</v>
      </c>
      <c r="M22" s="150">
        <v>45657</v>
      </c>
      <c r="N22" s="20" t="s">
        <v>27</v>
      </c>
      <c r="O22" s="42"/>
      <c r="P22" s="43"/>
      <c r="Q22" s="43"/>
      <c r="R22" s="43"/>
      <c r="S22" s="43"/>
      <c r="T22" s="44"/>
      <c r="U22" s="44"/>
      <c r="V22" s="44">
        <v>30</v>
      </c>
      <c r="W22" s="44"/>
      <c r="X22" s="44"/>
      <c r="Y22" s="44"/>
      <c r="Z22" s="44"/>
      <c r="AA22" s="44"/>
      <c r="AB22" s="44"/>
      <c r="AC22" s="45"/>
    </row>
    <row r="23" spans="1:29" s="152" customFormat="1" ht="75" x14ac:dyDescent="0.25">
      <c r="A23" s="202">
        <v>72</v>
      </c>
      <c r="B23" s="146"/>
      <c r="C23" s="154" t="s">
        <v>165</v>
      </c>
      <c r="D23" s="154" t="s">
        <v>173</v>
      </c>
      <c r="E23" s="164" t="s">
        <v>175</v>
      </c>
      <c r="F23" s="164" t="s">
        <v>154</v>
      </c>
      <c r="G23" s="157" t="s">
        <v>155</v>
      </c>
      <c r="H23" s="149"/>
      <c r="I23" s="149" t="s">
        <v>112</v>
      </c>
      <c r="J23" s="148">
        <f t="shared" si="1"/>
        <v>9</v>
      </c>
      <c r="K23" s="149"/>
      <c r="L23" s="150">
        <v>45658</v>
      </c>
      <c r="M23" s="150">
        <v>46022</v>
      </c>
      <c r="N23" s="20" t="s">
        <v>27</v>
      </c>
      <c r="O23" s="42"/>
      <c r="P23" s="43"/>
      <c r="Q23" s="43"/>
      <c r="R23" s="43"/>
      <c r="S23" s="43"/>
      <c r="T23" s="44"/>
      <c r="U23" s="44"/>
      <c r="V23" s="44"/>
      <c r="W23" s="44">
        <v>9</v>
      </c>
      <c r="X23" s="44"/>
      <c r="Y23" s="44"/>
      <c r="Z23" s="44"/>
      <c r="AA23" s="44"/>
      <c r="AB23" s="44"/>
      <c r="AC23" s="45"/>
    </row>
    <row r="24" spans="1:29" s="152" customFormat="1" ht="75" x14ac:dyDescent="0.25">
      <c r="A24" s="203"/>
      <c r="B24" s="146"/>
      <c r="C24" s="154" t="s">
        <v>165</v>
      </c>
      <c r="D24" s="154" t="s">
        <v>174</v>
      </c>
      <c r="E24" s="164" t="s">
        <v>176</v>
      </c>
      <c r="F24" s="164" t="s">
        <v>154</v>
      </c>
      <c r="G24" s="157" t="s">
        <v>177</v>
      </c>
      <c r="H24" s="149"/>
      <c r="I24" s="149" t="s">
        <v>112</v>
      </c>
      <c r="J24" s="148">
        <f t="shared" si="1"/>
        <v>30</v>
      </c>
      <c r="K24" s="149"/>
      <c r="L24" s="150">
        <v>45658</v>
      </c>
      <c r="M24" s="150">
        <v>46022</v>
      </c>
      <c r="N24" s="20" t="s">
        <v>27</v>
      </c>
      <c r="O24" s="42"/>
      <c r="P24" s="43"/>
      <c r="Q24" s="43"/>
      <c r="R24" s="43"/>
      <c r="S24" s="43"/>
      <c r="T24" s="44"/>
      <c r="U24" s="44"/>
      <c r="V24" s="44"/>
      <c r="W24" s="44">
        <v>30</v>
      </c>
      <c r="X24" s="44"/>
      <c r="Y24" s="44"/>
      <c r="Z24" s="44"/>
      <c r="AA24" s="44"/>
      <c r="AB24" s="44"/>
      <c r="AC24" s="45"/>
    </row>
    <row r="25" spans="1:29" s="152" customFormat="1" ht="75" x14ac:dyDescent="0.25">
      <c r="A25" s="202">
        <v>75</v>
      </c>
      <c r="B25" s="146"/>
      <c r="C25" s="154" t="s">
        <v>165</v>
      </c>
      <c r="D25" s="154" t="s">
        <v>173</v>
      </c>
      <c r="E25" s="164" t="s">
        <v>175</v>
      </c>
      <c r="F25" s="164" t="s">
        <v>154</v>
      </c>
      <c r="G25" s="157" t="s">
        <v>155</v>
      </c>
      <c r="H25" s="149"/>
      <c r="I25" s="149" t="s">
        <v>112</v>
      </c>
      <c r="J25" s="148">
        <f t="shared" si="1"/>
        <v>9</v>
      </c>
      <c r="K25" s="149"/>
      <c r="L25" s="150">
        <v>46023</v>
      </c>
      <c r="M25" s="150">
        <v>46387</v>
      </c>
      <c r="N25" s="20" t="s">
        <v>27</v>
      </c>
      <c r="O25" s="42"/>
      <c r="P25" s="43"/>
      <c r="Q25" s="43"/>
      <c r="R25" s="43"/>
      <c r="S25" s="43"/>
      <c r="T25" s="44"/>
      <c r="U25" s="44"/>
      <c r="V25" s="44"/>
      <c r="W25" s="44"/>
      <c r="X25" s="44">
        <v>9</v>
      </c>
      <c r="Y25" s="44"/>
      <c r="Z25" s="44"/>
      <c r="AA25" s="44"/>
      <c r="AB25" s="44"/>
      <c r="AC25" s="45"/>
    </row>
    <row r="26" spans="1:29" s="152" customFormat="1" ht="75" x14ac:dyDescent="0.25">
      <c r="A26" s="203"/>
      <c r="B26" s="146"/>
      <c r="C26" s="154" t="s">
        <v>165</v>
      </c>
      <c r="D26" s="154" t="s">
        <v>174</v>
      </c>
      <c r="E26" s="164" t="s">
        <v>176</v>
      </c>
      <c r="F26" s="164" t="s">
        <v>154</v>
      </c>
      <c r="G26" s="157" t="s">
        <v>177</v>
      </c>
      <c r="H26" s="149"/>
      <c r="I26" s="149" t="s">
        <v>112</v>
      </c>
      <c r="J26" s="148">
        <f t="shared" si="1"/>
        <v>30</v>
      </c>
      <c r="K26" s="149"/>
      <c r="L26" s="150">
        <v>46023</v>
      </c>
      <c r="M26" s="150">
        <v>46387</v>
      </c>
      <c r="N26" s="20" t="s">
        <v>27</v>
      </c>
      <c r="O26" s="42"/>
      <c r="P26" s="43"/>
      <c r="Q26" s="43"/>
      <c r="R26" s="43"/>
      <c r="S26" s="43"/>
      <c r="T26" s="44"/>
      <c r="U26" s="44"/>
      <c r="V26" s="44"/>
      <c r="W26" s="44"/>
      <c r="X26" s="44">
        <v>30</v>
      </c>
      <c r="Y26" s="44"/>
      <c r="Z26" s="44"/>
      <c r="AA26" s="44"/>
      <c r="AB26" s="44"/>
      <c r="AC26" s="45"/>
    </row>
    <row r="27" spans="1:29" s="152" customFormat="1" ht="75" x14ac:dyDescent="0.25">
      <c r="A27" s="202">
        <v>80</v>
      </c>
      <c r="B27" s="146"/>
      <c r="C27" s="154" t="s">
        <v>165</v>
      </c>
      <c r="D27" s="154" t="s">
        <v>173</v>
      </c>
      <c r="E27" s="164" t="s">
        <v>175</v>
      </c>
      <c r="F27" s="164" t="s">
        <v>154</v>
      </c>
      <c r="G27" s="157" t="s">
        <v>155</v>
      </c>
      <c r="H27" s="149"/>
      <c r="I27" s="149" t="s">
        <v>112</v>
      </c>
      <c r="J27" s="148">
        <f t="shared" si="1"/>
        <v>9</v>
      </c>
      <c r="K27" s="149"/>
      <c r="L27" s="150">
        <v>46388</v>
      </c>
      <c r="M27" s="150">
        <v>46752</v>
      </c>
      <c r="N27" s="20" t="s">
        <v>27</v>
      </c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>
        <v>9</v>
      </c>
      <c r="Z27" s="44"/>
      <c r="AA27" s="44"/>
      <c r="AB27" s="44"/>
      <c r="AC27" s="45"/>
    </row>
    <row r="28" spans="1:29" s="152" customFormat="1" ht="75" x14ac:dyDescent="0.25">
      <c r="A28" s="203"/>
      <c r="B28" s="146"/>
      <c r="C28" s="154" t="s">
        <v>165</v>
      </c>
      <c r="D28" s="154" t="s">
        <v>174</v>
      </c>
      <c r="E28" s="164" t="s">
        <v>176</v>
      </c>
      <c r="F28" s="164" t="s">
        <v>154</v>
      </c>
      <c r="G28" s="157" t="s">
        <v>177</v>
      </c>
      <c r="H28" s="149"/>
      <c r="I28" s="149" t="s">
        <v>112</v>
      </c>
      <c r="J28" s="148">
        <f t="shared" si="1"/>
        <v>30</v>
      </c>
      <c r="K28" s="149"/>
      <c r="L28" s="150">
        <v>46388</v>
      </c>
      <c r="M28" s="150">
        <v>46752</v>
      </c>
      <c r="N28" s="20" t="s">
        <v>27</v>
      </c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>
        <v>30</v>
      </c>
      <c r="Z28" s="44"/>
      <c r="AA28" s="44"/>
      <c r="AB28" s="44"/>
      <c r="AC28" s="45"/>
    </row>
    <row r="29" spans="1:29" s="152" customFormat="1" ht="75" x14ac:dyDescent="0.25">
      <c r="A29" s="202">
        <v>85</v>
      </c>
      <c r="B29" s="146"/>
      <c r="C29" s="154" t="s">
        <v>165</v>
      </c>
      <c r="D29" s="154" t="s">
        <v>173</v>
      </c>
      <c r="E29" s="164" t="s">
        <v>175</v>
      </c>
      <c r="F29" s="164" t="s">
        <v>154</v>
      </c>
      <c r="G29" s="157" t="s">
        <v>155</v>
      </c>
      <c r="H29" s="149"/>
      <c r="I29" s="149" t="s">
        <v>112</v>
      </c>
      <c r="J29" s="148">
        <f t="shared" si="1"/>
        <v>9</v>
      </c>
      <c r="K29" s="149"/>
      <c r="L29" s="150">
        <v>46753</v>
      </c>
      <c r="M29" s="150">
        <v>47118</v>
      </c>
      <c r="N29" s="20" t="s">
        <v>27</v>
      </c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>
        <v>9</v>
      </c>
      <c r="AA29" s="44"/>
      <c r="AB29" s="44"/>
      <c r="AC29" s="45"/>
    </row>
    <row r="30" spans="1:29" s="152" customFormat="1" ht="75" x14ac:dyDescent="0.25">
      <c r="A30" s="203"/>
      <c r="B30" s="146"/>
      <c r="C30" s="154" t="s">
        <v>165</v>
      </c>
      <c r="D30" s="154" t="s">
        <v>174</v>
      </c>
      <c r="E30" s="164" t="s">
        <v>176</v>
      </c>
      <c r="F30" s="164" t="s">
        <v>154</v>
      </c>
      <c r="G30" s="157" t="s">
        <v>177</v>
      </c>
      <c r="H30" s="149"/>
      <c r="I30" s="149" t="s">
        <v>112</v>
      </c>
      <c r="J30" s="148">
        <f t="shared" si="1"/>
        <v>30</v>
      </c>
      <c r="K30" s="149"/>
      <c r="L30" s="150">
        <v>46753</v>
      </c>
      <c r="M30" s="150">
        <v>47118</v>
      </c>
      <c r="N30" s="20" t="s">
        <v>27</v>
      </c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>
        <v>30</v>
      </c>
      <c r="AA30" s="44"/>
      <c r="AB30" s="44"/>
      <c r="AC30" s="45"/>
    </row>
    <row r="31" spans="1:29" s="152" customFormat="1" ht="75" x14ac:dyDescent="0.25">
      <c r="A31" s="202">
        <v>88</v>
      </c>
      <c r="B31" s="146"/>
      <c r="C31" s="154" t="s">
        <v>165</v>
      </c>
      <c r="D31" s="154" t="s">
        <v>173</v>
      </c>
      <c r="E31" s="164" t="s">
        <v>175</v>
      </c>
      <c r="F31" s="164" t="s">
        <v>154</v>
      </c>
      <c r="G31" s="157" t="s">
        <v>155</v>
      </c>
      <c r="H31" s="149"/>
      <c r="I31" s="149" t="s">
        <v>112</v>
      </c>
      <c r="J31" s="148">
        <f t="shared" si="1"/>
        <v>9</v>
      </c>
      <c r="K31" s="149"/>
      <c r="L31" s="150">
        <v>47119</v>
      </c>
      <c r="M31" s="150">
        <v>47483</v>
      </c>
      <c r="N31" s="20" t="s">
        <v>27</v>
      </c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>
        <v>9</v>
      </c>
      <c r="AB31" s="44"/>
      <c r="AC31" s="45"/>
    </row>
    <row r="32" spans="1:29" s="152" customFormat="1" ht="75" x14ac:dyDescent="0.25">
      <c r="A32" s="203"/>
      <c r="B32" s="146"/>
      <c r="C32" s="154" t="s">
        <v>165</v>
      </c>
      <c r="D32" s="154" t="s">
        <v>174</v>
      </c>
      <c r="E32" s="164" t="s">
        <v>176</v>
      </c>
      <c r="F32" s="164" t="s">
        <v>154</v>
      </c>
      <c r="G32" s="157" t="s">
        <v>177</v>
      </c>
      <c r="H32" s="149"/>
      <c r="I32" s="149" t="s">
        <v>112</v>
      </c>
      <c r="J32" s="148">
        <f t="shared" si="1"/>
        <v>30</v>
      </c>
      <c r="K32" s="149"/>
      <c r="L32" s="150">
        <v>47119</v>
      </c>
      <c r="M32" s="150">
        <v>47483</v>
      </c>
      <c r="N32" s="20" t="s">
        <v>27</v>
      </c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>
        <v>30</v>
      </c>
      <c r="AB32" s="44"/>
      <c r="AC32" s="45"/>
    </row>
    <row r="33" spans="1:29" s="152" customFormat="1" ht="75" x14ac:dyDescent="0.25">
      <c r="A33" s="202">
        <v>90</v>
      </c>
      <c r="B33" s="146"/>
      <c r="C33" s="154" t="s">
        <v>165</v>
      </c>
      <c r="D33" s="154" t="s">
        <v>173</v>
      </c>
      <c r="E33" s="164" t="s">
        <v>175</v>
      </c>
      <c r="F33" s="164" t="s">
        <v>154</v>
      </c>
      <c r="G33" s="157" t="s">
        <v>155</v>
      </c>
      <c r="H33" s="149"/>
      <c r="I33" s="149" t="s">
        <v>112</v>
      </c>
      <c r="J33" s="148">
        <f t="shared" si="1"/>
        <v>9</v>
      </c>
      <c r="K33" s="149"/>
      <c r="L33" s="150">
        <v>47484</v>
      </c>
      <c r="M33" s="150">
        <v>47848</v>
      </c>
      <c r="N33" s="20" t="s">
        <v>27</v>
      </c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>
        <v>9</v>
      </c>
      <c r="AC33" s="45"/>
    </row>
    <row r="34" spans="1:29" s="152" customFormat="1" ht="75" x14ac:dyDescent="0.25">
      <c r="A34" s="203"/>
      <c r="B34" s="146"/>
      <c r="C34" s="154" t="s">
        <v>165</v>
      </c>
      <c r="D34" s="154" t="s">
        <v>174</v>
      </c>
      <c r="E34" s="164" t="s">
        <v>176</v>
      </c>
      <c r="F34" s="164" t="s">
        <v>154</v>
      </c>
      <c r="G34" s="157" t="s">
        <v>177</v>
      </c>
      <c r="H34" s="149"/>
      <c r="I34" s="149" t="s">
        <v>112</v>
      </c>
      <c r="J34" s="148">
        <f t="shared" si="1"/>
        <v>30</v>
      </c>
      <c r="K34" s="149"/>
      <c r="L34" s="150">
        <v>47484</v>
      </c>
      <c r="M34" s="150">
        <v>47848</v>
      </c>
      <c r="N34" s="20" t="s">
        <v>27</v>
      </c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>
        <v>30</v>
      </c>
      <c r="AC34" s="45"/>
    </row>
    <row r="35" spans="1:29" s="152" customFormat="1" ht="75" x14ac:dyDescent="0.25">
      <c r="A35" s="202">
        <v>92</v>
      </c>
      <c r="B35" s="146"/>
      <c r="C35" s="154" t="s">
        <v>165</v>
      </c>
      <c r="D35" s="154" t="s">
        <v>173</v>
      </c>
      <c r="E35" s="164" t="s">
        <v>175</v>
      </c>
      <c r="F35" s="164" t="s">
        <v>154</v>
      </c>
      <c r="G35" s="157" t="s">
        <v>155</v>
      </c>
      <c r="H35" s="149"/>
      <c r="I35" s="149" t="s">
        <v>112</v>
      </c>
      <c r="J35" s="148">
        <f t="shared" si="1"/>
        <v>9</v>
      </c>
      <c r="K35" s="149"/>
      <c r="L35" s="150">
        <v>47849</v>
      </c>
      <c r="M35" s="150">
        <v>48213</v>
      </c>
      <c r="N35" s="20" t="s">
        <v>27</v>
      </c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>
        <v>9</v>
      </c>
    </row>
    <row r="36" spans="1:29" s="152" customFormat="1" ht="75" x14ac:dyDescent="0.25">
      <c r="A36" s="203"/>
      <c r="B36" s="146"/>
      <c r="C36" s="154" t="s">
        <v>165</v>
      </c>
      <c r="D36" s="154" t="s">
        <v>174</v>
      </c>
      <c r="E36" s="164" t="s">
        <v>176</v>
      </c>
      <c r="F36" s="164" t="s">
        <v>154</v>
      </c>
      <c r="G36" s="157" t="s">
        <v>177</v>
      </c>
      <c r="H36" s="149"/>
      <c r="I36" s="149" t="s">
        <v>112</v>
      </c>
      <c r="J36" s="148">
        <f t="shared" si="1"/>
        <v>30</v>
      </c>
      <c r="K36" s="149"/>
      <c r="L36" s="150">
        <v>47849</v>
      </c>
      <c r="M36" s="150">
        <v>48213</v>
      </c>
      <c r="N36" s="20" t="s">
        <v>27</v>
      </c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>
        <v>30</v>
      </c>
    </row>
    <row r="37" spans="1:29" x14ac:dyDescent="0.25">
      <c r="A37" s="1"/>
      <c r="B37" s="21"/>
      <c r="C37" s="31"/>
      <c r="D37" s="31"/>
      <c r="E37" s="33"/>
      <c r="F37" s="41"/>
      <c r="G37" s="31"/>
      <c r="H37" s="22"/>
      <c r="I37" s="22"/>
      <c r="J37" s="2"/>
      <c r="K37" s="22"/>
      <c r="L37" s="81"/>
      <c r="M37" s="81"/>
      <c r="N37" s="20"/>
      <c r="O37" s="42"/>
      <c r="P37" s="43"/>
      <c r="Q37" s="43"/>
      <c r="R37" s="43"/>
      <c r="S37" s="43"/>
      <c r="T37" s="44"/>
      <c r="U37" s="44"/>
      <c r="V37" s="44"/>
      <c r="W37" s="44"/>
      <c r="X37" s="44"/>
      <c r="Y37" s="44"/>
      <c r="Z37" s="44"/>
      <c r="AA37" s="44"/>
      <c r="AB37" s="44"/>
      <c r="AC37" s="45"/>
    </row>
    <row r="38" spans="1:29" x14ac:dyDescent="0.25">
      <c r="A38" s="16"/>
      <c r="B38" s="17" t="s">
        <v>3</v>
      </c>
      <c r="C38" s="9"/>
      <c r="D38" s="9"/>
      <c r="E38" s="9"/>
      <c r="F38" s="9"/>
      <c r="G38" s="9"/>
      <c r="H38" s="18"/>
      <c r="I38" s="18"/>
      <c r="J38" s="34"/>
      <c r="K38" s="18"/>
      <c r="L38" s="77"/>
      <c r="M38" s="77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68"/>
    </row>
    <row r="39" spans="1:29" s="152" customFormat="1" ht="105" x14ac:dyDescent="0.25">
      <c r="A39" s="145">
        <v>7</v>
      </c>
      <c r="B39" s="146"/>
      <c r="C39" s="154" t="s">
        <v>107</v>
      </c>
      <c r="D39" s="156" t="s">
        <v>108</v>
      </c>
      <c r="E39" s="157" t="s">
        <v>109</v>
      </c>
      <c r="F39" s="158" t="s">
        <v>110</v>
      </c>
      <c r="G39" s="157" t="s">
        <v>111</v>
      </c>
      <c r="H39" s="149"/>
      <c r="I39" s="149" t="s">
        <v>112</v>
      </c>
      <c r="J39" s="148">
        <f t="shared" ref="J39:J50" si="2">SUM(O39:AC39)</f>
        <v>23</v>
      </c>
      <c r="K39" s="149"/>
      <c r="L39" s="150">
        <v>42736</v>
      </c>
      <c r="M39" s="150">
        <v>43100</v>
      </c>
      <c r="N39" s="20" t="s">
        <v>25</v>
      </c>
      <c r="O39" s="42">
        <v>23</v>
      </c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s="152" customFormat="1" ht="105" x14ac:dyDescent="0.25">
      <c r="A40" s="145">
        <v>11</v>
      </c>
      <c r="B40" s="146"/>
      <c r="C40" s="154" t="s">
        <v>122</v>
      </c>
      <c r="D40" s="156" t="s">
        <v>123</v>
      </c>
      <c r="E40" s="157" t="s">
        <v>109</v>
      </c>
      <c r="F40" s="158" t="s">
        <v>110</v>
      </c>
      <c r="G40" s="157" t="s">
        <v>111</v>
      </c>
      <c r="H40" s="149"/>
      <c r="I40" s="149" t="s">
        <v>112</v>
      </c>
      <c r="J40" s="148">
        <f t="shared" si="2"/>
        <v>38</v>
      </c>
      <c r="K40" s="149"/>
      <c r="L40" s="150">
        <v>42736</v>
      </c>
      <c r="M40" s="150">
        <v>43100</v>
      </c>
      <c r="N40" s="20" t="s">
        <v>25</v>
      </c>
      <c r="O40" s="42">
        <v>38</v>
      </c>
      <c r="P40" s="43"/>
      <c r="Q40" s="43"/>
      <c r="R40" s="43"/>
      <c r="S40" s="43"/>
      <c r="T40" s="44"/>
      <c r="U40" s="44"/>
      <c r="V40" s="44"/>
      <c r="W40" s="44"/>
      <c r="X40" s="44"/>
      <c r="Y40" s="44"/>
      <c r="Z40" s="44"/>
      <c r="AA40" s="44"/>
      <c r="AB40" s="44"/>
      <c r="AC40" s="45"/>
    </row>
    <row r="41" spans="1:29" s="152" customFormat="1" ht="105" x14ac:dyDescent="0.25">
      <c r="A41" s="145">
        <v>26</v>
      </c>
      <c r="B41" s="146"/>
      <c r="C41" s="154" t="s">
        <v>133</v>
      </c>
      <c r="D41" s="155" t="s">
        <v>134</v>
      </c>
      <c r="E41" s="157" t="s">
        <v>109</v>
      </c>
      <c r="F41" s="158" t="s">
        <v>110</v>
      </c>
      <c r="G41" s="157" t="s">
        <v>111</v>
      </c>
      <c r="H41" s="149"/>
      <c r="I41" s="149" t="s">
        <v>112</v>
      </c>
      <c r="J41" s="148">
        <f t="shared" si="2"/>
        <v>91</v>
      </c>
      <c r="K41" s="149"/>
      <c r="L41" s="150">
        <v>43101</v>
      </c>
      <c r="M41" s="150">
        <v>43465</v>
      </c>
      <c r="N41" s="20" t="s">
        <v>26</v>
      </c>
      <c r="O41" s="42"/>
      <c r="P41" s="43">
        <v>91</v>
      </c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s="152" customFormat="1" ht="105" x14ac:dyDescent="0.25">
      <c r="A42" s="145">
        <v>67</v>
      </c>
      <c r="B42" s="146"/>
      <c r="C42" s="154" t="s">
        <v>165</v>
      </c>
      <c r="D42" s="156" t="s">
        <v>178</v>
      </c>
      <c r="E42" s="157" t="s">
        <v>109</v>
      </c>
      <c r="F42" s="158" t="s">
        <v>110</v>
      </c>
      <c r="G42" s="157" t="s">
        <v>111</v>
      </c>
      <c r="H42" s="149"/>
      <c r="I42" s="149" t="s">
        <v>112</v>
      </c>
      <c r="J42" s="148">
        <f t="shared" si="2"/>
        <v>90</v>
      </c>
      <c r="K42" s="149"/>
      <c r="L42" s="150">
        <v>44927</v>
      </c>
      <c r="M42" s="150">
        <v>45291</v>
      </c>
      <c r="N42" s="20" t="s">
        <v>27</v>
      </c>
      <c r="O42" s="42"/>
      <c r="P42" s="43"/>
      <c r="Q42" s="43"/>
      <c r="R42" s="43"/>
      <c r="S42" s="43"/>
      <c r="T42" s="44"/>
      <c r="U42" s="44">
        <v>90</v>
      </c>
      <c r="V42" s="44"/>
      <c r="W42" s="44"/>
      <c r="X42" s="44"/>
      <c r="Y42" s="44"/>
      <c r="Z42" s="44"/>
      <c r="AA42" s="44"/>
      <c r="AB42" s="44"/>
      <c r="AC42" s="45"/>
    </row>
    <row r="43" spans="1:29" s="152" customFormat="1" ht="105" x14ac:dyDescent="0.25">
      <c r="A43" s="145">
        <v>71</v>
      </c>
      <c r="B43" s="146"/>
      <c r="C43" s="154" t="s">
        <v>165</v>
      </c>
      <c r="D43" s="156" t="s">
        <v>178</v>
      </c>
      <c r="E43" s="157" t="s">
        <v>109</v>
      </c>
      <c r="F43" s="158" t="s">
        <v>110</v>
      </c>
      <c r="G43" s="157" t="s">
        <v>111</v>
      </c>
      <c r="H43" s="149"/>
      <c r="I43" s="149" t="s">
        <v>112</v>
      </c>
      <c r="J43" s="148">
        <f t="shared" si="2"/>
        <v>90</v>
      </c>
      <c r="K43" s="149"/>
      <c r="L43" s="150">
        <v>45292</v>
      </c>
      <c r="M43" s="150">
        <v>45657</v>
      </c>
      <c r="N43" s="20" t="s">
        <v>27</v>
      </c>
      <c r="O43" s="42"/>
      <c r="P43" s="43"/>
      <c r="Q43" s="43"/>
      <c r="R43" s="43"/>
      <c r="S43" s="43"/>
      <c r="T43" s="44"/>
      <c r="U43" s="44"/>
      <c r="V43" s="44">
        <v>90</v>
      </c>
      <c r="W43" s="44"/>
      <c r="X43" s="44"/>
      <c r="Y43" s="44"/>
      <c r="Z43" s="44"/>
      <c r="AA43" s="44"/>
      <c r="AB43" s="44"/>
      <c r="AC43" s="45"/>
    </row>
    <row r="44" spans="1:29" s="152" customFormat="1" ht="105" x14ac:dyDescent="0.25">
      <c r="A44" s="145">
        <v>73</v>
      </c>
      <c r="B44" s="146"/>
      <c r="C44" s="154" t="s">
        <v>165</v>
      </c>
      <c r="D44" s="156" t="s">
        <v>178</v>
      </c>
      <c r="E44" s="157" t="s">
        <v>109</v>
      </c>
      <c r="F44" s="158" t="s">
        <v>110</v>
      </c>
      <c r="G44" s="157" t="s">
        <v>111</v>
      </c>
      <c r="H44" s="149"/>
      <c r="I44" s="149" t="s">
        <v>112</v>
      </c>
      <c r="J44" s="148">
        <f t="shared" si="2"/>
        <v>90</v>
      </c>
      <c r="K44" s="149"/>
      <c r="L44" s="150">
        <v>45658</v>
      </c>
      <c r="M44" s="150">
        <v>46022</v>
      </c>
      <c r="N44" s="20" t="s">
        <v>27</v>
      </c>
      <c r="O44" s="42"/>
      <c r="P44" s="43"/>
      <c r="Q44" s="43"/>
      <c r="R44" s="43"/>
      <c r="S44" s="43"/>
      <c r="T44" s="44"/>
      <c r="U44" s="44"/>
      <c r="V44" s="44"/>
      <c r="W44" s="44">
        <v>90</v>
      </c>
      <c r="X44" s="44"/>
      <c r="Y44" s="44"/>
      <c r="Z44" s="44"/>
      <c r="AA44" s="44"/>
      <c r="AB44" s="44"/>
      <c r="AC44" s="45"/>
    </row>
    <row r="45" spans="1:29" s="152" customFormat="1" ht="105" x14ac:dyDescent="0.25">
      <c r="A45" s="145">
        <v>76</v>
      </c>
      <c r="B45" s="146"/>
      <c r="C45" s="154" t="s">
        <v>165</v>
      </c>
      <c r="D45" s="156" t="s">
        <v>178</v>
      </c>
      <c r="E45" s="157" t="s">
        <v>109</v>
      </c>
      <c r="F45" s="158" t="s">
        <v>110</v>
      </c>
      <c r="G45" s="157" t="s">
        <v>111</v>
      </c>
      <c r="H45" s="149"/>
      <c r="I45" s="149" t="s">
        <v>112</v>
      </c>
      <c r="J45" s="148">
        <f t="shared" si="2"/>
        <v>90</v>
      </c>
      <c r="K45" s="149"/>
      <c r="L45" s="150">
        <v>46023</v>
      </c>
      <c r="M45" s="150">
        <v>46387</v>
      </c>
      <c r="N45" s="20" t="s">
        <v>27</v>
      </c>
      <c r="O45" s="42"/>
      <c r="P45" s="43"/>
      <c r="Q45" s="43"/>
      <c r="R45" s="43"/>
      <c r="S45" s="43"/>
      <c r="T45" s="44"/>
      <c r="U45" s="44"/>
      <c r="V45" s="44"/>
      <c r="W45" s="44"/>
      <c r="X45" s="44">
        <v>90</v>
      </c>
      <c r="Y45" s="44"/>
      <c r="Z45" s="44"/>
      <c r="AA45" s="44"/>
      <c r="AB45" s="44"/>
      <c r="AC45" s="45"/>
    </row>
    <row r="46" spans="1:29" s="152" customFormat="1" ht="105" x14ac:dyDescent="0.25">
      <c r="A46" s="145">
        <v>81</v>
      </c>
      <c r="B46" s="146"/>
      <c r="C46" s="154" t="s">
        <v>165</v>
      </c>
      <c r="D46" s="156" t="s">
        <v>178</v>
      </c>
      <c r="E46" s="157" t="s">
        <v>109</v>
      </c>
      <c r="F46" s="158" t="s">
        <v>110</v>
      </c>
      <c r="G46" s="157" t="s">
        <v>111</v>
      </c>
      <c r="H46" s="149"/>
      <c r="I46" s="149" t="s">
        <v>112</v>
      </c>
      <c r="J46" s="148">
        <f t="shared" si="2"/>
        <v>90</v>
      </c>
      <c r="K46" s="149"/>
      <c r="L46" s="150">
        <v>46388</v>
      </c>
      <c r="M46" s="150">
        <v>46752</v>
      </c>
      <c r="N46" s="20" t="s">
        <v>27</v>
      </c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>
        <v>90</v>
      </c>
      <c r="Z46" s="44"/>
      <c r="AA46" s="44"/>
      <c r="AB46" s="44"/>
      <c r="AC46" s="45"/>
    </row>
    <row r="47" spans="1:29" s="152" customFormat="1" ht="105" x14ac:dyDescent="0.25">
      <c r="A47" s="145">
        <v>86</v>
      </c>
      <c r="B47" s="146"/>
      <c r="C47" s="154" t="s">
        <v>165</v>
      </c>
      <c r="D47" s="156" t="s">
        <v>178</v>
      </c>
      <c r="E47" s="157" t="s">
        <v>109</v>
      </c>
      <c r="F47" s="158" t="s">
        <v>110</v>
      </c>
      <c r="G47" s="157" t="s">
        <v>111</v>
      </c>
      <c r="H47" s="149"/>
      <c r="I47" s="149" t="s">
        <v>112</v>
      </c>
      <c r="J47" s="148">
        <f t="shared" si="2"/>
        <v>90</v>
      </c>
      <c r="K47" s="149"/>
      <c r="L47" s="150">
        <v>46753</v>
      </c>
      <c r="M47" s="150">
        <v>47118</v>
      </c>
      <c r="N47" s="20" t="s">
        <v>27</v>
      </c>
      <c r="O47" s="42"/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>
        <v>90</v>
      </c>
      <c r="AA47" s="44"/>
      <c r="AB47" s="44"/>
      <c r="AC47" s="45"/>
    </row>
    <row r="48" spans="1:29" s="152" customFormat="1" ht="105" x14ac:dyDescent="0.25">
      <c r="A48" s="145">
        <v>89</v>
      </c>
      <c r="B48" s="146"/>
      <c r="C48" s="154" t="s">
        <v>165</v>
      </c>
      <c r="D48" s="156" t="s">
        <v>178</v>
      </c>
      <c r="E48" s="157" t="s">
        <v>109</v>
      </c>
      <c r="F48" s="158" t="s">
        <v>110</v>
      </c>
      <c r="G48" s="157" t="s">
        <v>111</v>
      </c>
      <c r="H48" s="149"/>
      <c r="I48" s="149" t="s">
        <v>112</v>
      </c>
      <c r="J48" s="148">
        <f t="shared" si="2"/>
        <v>90</v>
      </c>
      <c r="K48" s="149"/>
      <c r="L48" s="150">
        <v>47119</v>
      </c>
      <c r="M48" s="150">
        <v>47483</v>
      </c>
      <c r="N48" s="20" t="s">
        <v>27</v>
      </c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>
        <v>90</v>
      </c>
      <c r="AB48" s="44"/>
      <c r="AC48" s="45"/>
    </row>
    <row r="49" spans="1:29" s="152" customFormat="1" ht="105" x14ac:dyDescent="0.25">
      <c r="A49" s="145">
        <v>91</v>
      </c>
      <c r="B49" s="146"/>
      <c r="C49" s="154" t="s">
        <v>165</v>
      </c>
      <c r="D49" s="156" t="s">
        <v>178</v>
      </c>
      <c r="E49" s="157" t="s">
        <v>109</v>
      </c>
      <c r="F49" s="158" t="s">
        <v>110</v>
      </c>
      <c r="G49" s="157" t="s">
        <v>111</v>
      </c>
      <c r="H49" s="149"/>
      <c r="I49" s="149" t="s">
        <v>112</v>
      </c>
      <c r="J49" s="148">
        <f t="shared" si="2"/>
        <v>90</v>
      </c>
      <c r="K49" s="149"/>
      <c r="L49" s="150">
        <v>47484</v>
      </c>
      <c r="M49" s="150">
        <v>47848</v>
      </c>
      <c r="N49" s="20" t="s">
        <v>27</v>
      </c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>
        <v>90</v>
      </c>
      <c r="AC49" s="45"/>
    </row>
    <row r="50" spans="1:29" s="152" customFormat="1" ht="105" x14ac:dyDescent="0.25">
      <c r="A50" s="145">
        <v>93</v>
      </c>
      <c r="B50" s="146"/>
      <c r="C50" s="154" t="s">
        <v>165</v>
      </c>
      <c r="D50" s="156" t="s">
        <v>178</v>
      </c>
      <c r="E50" s="157" t="s">
        <v>109</v>
      </c>
      <c r="F50" s="158" t="s">
        <v>110</v>
      </c>
      <c r="G50" s="157" t="s">
        <v>111</v>
      </c>
      <c r="H50" s="149"/>
      <c r="I50" s="149" t="s">
        <v>112</v>
      </c>
      <c r="J50" s="148">
        <f t="shared" si="2"/>
        <v>90</v>
      </c>
      <c r="K50" s="149"/>
      <c r="L50" s="150">
        <v>47849</v>
      </c>
      <c r="M50" s="150">
        <v>48213</v>
      </c>
      <c r="N50" s="20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>
        <v>90</v>
      </c>
    </row>
    <row r="51" spans="1:29" ht="15.75" thickBot="1" x14ac:dyDescent="0.3">
      <c r="A51" s="1"/>
      <c r="B51" s="21"/>
      <c r="C51" s="31"/>
      <c r="D51" s="35"/>
      <c r="E51" s="31"/>
      <c r="F51" s="66"/>
      <c r="G51" s="31"/>
      <c r="H51" s="22"/>
      <c r="I51" s="22"/>
      <c r="J51" s="2"/>
      <c r="K51" s="22"/>
      <c r="L51" s="81"/>
      <c r="M51" s="81"/>
      <c r="N51" s="20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ht="15.75" thickBot="1" x14ac:dyDescent="0.3">
      <c r="A52" s="101"/>
      <c r="B52" s="59" t="s">
        <v>0</v>
      </c>
      <c r="C52" s="59"/>
      <c r="D52" s="59"/>
      <c r="E52" s="59"/>
      <c r="F52" s="59"/>
      <c r="G52" s="59"/>
      <c r="H52" s="59"/>
      <c r="I52" s="59"/>
      <c r="J52" s="59">
        <f>SUM(J12:J51)</f>
        <v>4141.25</v>
      </c>
      <c r="K52" s="59"/>
      <c r="L52" s="85"/>
      <c r="M52" s="85"/>
      <c r="N52" s="102"/>
      <c r="O52" s="103"/>
      <c r="P52" s="104"/>
      <c r="Q52" s="104"/>
      <c r="R52" s="104"/>
      <c r="S52" s="104"/>
      <c r="T52" s="105"/>
      <c r="U52" s="105"/>
      <c r="V52" s="105"/>
      <c r="W52" s="105"/>
      <c r="X52" s="105"/>
      <c r="Y52" s="105"/>
      <c r="Z52" s="105"/>
      <c r="AA52" s="105"/>
      <c r="AB52" s="105"/>
      <c r="AC52" s="106"/>
    </row>
    <row r="53" spans="1:29" x14ac:dyDescent="0.25">
      <c r="A53" s="24"/>
      <c r="B53" s="25"/>
      <c r="C53" s="25"/>
      <c r="D53" s="25"/>
      <c r="E53" s="25"/>
      <c r="F53" s="25"/>
      <c r="G53" s="25"/>
      <c r="H53" s="25"/>
      <c r="I53" s="26"/>
      <c r="L53" s="78"/>
      <c r="M53" s="78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</row>
    <row r="54" spans="1:29" x14ac:dyDescent="0.25">
      <c r="A54" s="201" t="s">
        <v>42</v>
      </c>
      <c r="B54" s="201"/>
      <c r="C54" s="201"/>
      <c r="D54" s="25"/>
      <c r="E54" s="25"/>
      <c r="F54" s="25"/>
      <c r="G54" s="25"/>
      <c r="H54" s="25"/>
      <c r="I54" s="26"/>
      <c r="L54" s="78"/>
      <c r="M54" s="78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</row>
    <row r="55" spans="1:29" x14ac:dyDescent="0.25">
      <c r="A55" s="10"/>
      <c r="B55" s="6"/>
      <c r="C55" s="40" t="s">
        <v>6</v>
      </c>
      <c r="D55" s="40" t="s">
        <v>5</v>
      </c>
      <c r="E55" s="10"/>
      <c r="F55" s="10"/>
      <c r="G55" s="10"/>
      <c r="H55" s="8"/>
      <c r="I55" s="11"/>
      <c r="J55" s="8"/>
      <c r="K55" s="11"/>
      <c r="L55" s="79"/>
      <c r="M55" s="80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2"/>
      <c r="B56" s="13" t="s">
        <v>43</v>
      </c>
      <c r="C56" s="14"/>
      <c r="D56" s="14"/>
      <c r="E56" s="14"/>
      <c r="F56" s="14"/>
      <c r="G56" s="14"/>
      <c r="H56" s="15"/>
      <c r="I56" s="9"/>
      <c r="J56" s="15"/>
      <c r="K56" s="9"/>
      <c r="L56" s="82"/>
      <c r="M56" s="77"/>
      <c r="N56" s="9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x14ac:dyDescent="0.25">
      <c r="A57" s="16"/>
      <c r="B57" s="17" t="s">
        <v>1</v>
      </c>
      <c r="C57" s="9"/>
      <c r="D57" s="9"/>
      <c r="E57" s="9"/>
      <c r="F57" s="9"/>
      <c r="G57" s="9"/>
      <c r="H57" s="15"/>
      <c r="I57" s="18"/>
      <c r="J57" s="15"/>
      <c r="K57" s="18"/>
      <c r="L57" s="82"/>
      <c r="M57" s="77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68"/>
    </row>
    <row r="58" spans="1:29" s="23" customFormat="1" x14ac:dyDescent="0.25">
      <c r="A58" s="1"/>
      <c r="B58" s="21"/>
      <c r="C58" s="2"/>
      <c r="D58" s="2"/>
      <c r="E58" s="2"/>
      <c r="F58" s="2"/>
      <c r="G58" s="2"/>
      <c r="H58" s="75"/>
      <c r="I58" s="22"/>
      <c r="J58" s="75"/>
      <c r="K58" s="22"/>
      <c r="L58" s="87"/>
      <c r="M58" s="81"/>
      <c r="N58" s="22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x14ac:dyDescent="0.25">
      <c r="A59" s="16"/>
      <c r="B59" s="17" t="s">
        <v>2</v>
      </c>
      <c r="C59" s="9"/>
      <c r="D59" s="9"/>
      <c r="E59" s="9"/>
      <c r="F59" s="9"/>
      <c r="G59" s="9"/>
      <c r="H59" s="18"/>
      <c r="I59" s="18"/>
      <c r="J59" s="18"/>
      <c r="K59" s="18"/>
      <c r="L59" s="77"/>
      <c r="M59" s="77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8"/>
    </row>
    <row r="60" spans="1:29" x14ac:dyDescent="0.25">
      <c r="A60" s="1"/>
      <c r="B60" s="21"/>
      <c r="C60" s="32"/>
      <c r="D60" s="2"/>
      <c r="E60" s="76"/>
      <c r="F60" s="76"/>
      <c r="G60" s="76"/>
      <c r="H60" s="22"/>
      <c r="I60" s="22"/>
      <c r="J60" s="2"/>
      <c r="K60" s="22"/>
      <c r="L60" s="81"/>
      <c r="M60" s="81"/>
      <c r="N60" s="37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x14ac:dyDescent="0.25">
      <c r="A61" s="16"/>
      <c r="B61" s="17" t="s">
        <v>3</v>
      </c>
      <c r="C61" s="9"/>
      <c r="D61" s="9"/>
      <c r="E61" s="9"/>
      <c r="F61" s="9"/>
      <c r="G61" s="9"/>
      <c r="H61" s="18"/>
      <c r="I61" s="18"/>
      <c r="J61" s="34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152" customFormat="1" ht="120" x14ac:dyDescent="0.25">
      <c r="A62" s="145">
        <v>40</v>
      </c>
      <c r="B62" s="146"/>
      <c r="C62" s="154" t="s">
        <v>161</v>
      </c>
      <c r="D62" s="156" t="s">
        <v>145</v>
      </c>
      <c r="E62" s="76" t="s">
        <v>146</v>
      </c>
      <c r="F62" s="76" t="s">
        <v>147</v>
      </c>
      <c r="G62" s="76" t="s">
        <v>148</v>
      </c>
      <c r="H62" s="149"/>
      <c r="I62" s="149" t="s">
        <v>112</v>
      </c>
      <c r="J62" s="148">
        <f>SUM(O62:AC62)</f>
        <v>15</v>
      </c>
      <c r="K62" s="149"/>
      <c r="L62" s="150">
        <v>43556</v>
      </c>
      <c r="M62" s="150">
        <v>43830</v>
      </c>
      <c r="N62" s="20" t="s">
        <v>26</v>
      </c>
      <c r="O62" s="42"/>
      <c r="P62" s="43"/>
      <c r="Q62" s="43">
        <v>15</v>
      </c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152" customFormat="1" ht="120" x14ac:dyDescent="0.25">
      <c r="A63" s="145">
        <v>45</v>
      </c>
      <c r="B63" s="146"/>
      <c r="C63" s="154" t="s">
        <v>161</v>
      </c>
      <c r="D63" s="156" t="s">
        <v>159</v>
      </c>
      <c r="E63" s="76" t="s">
        <v>146</v>
      </c>
      <c r="F63" s="76" t="s">
        <v>147</v>
      </c>
      <c r="G63" s="76" t="s">
        <v>148</v>
      </c>
      <c r="H63" s="149"/>
      <c r="I63" s="149" t="s">
        <v>112</v>
      </c>
      <c r="J63" s="148">
        <f>SUM(O63:AC63)</f>
        <v>102</v>
      </c>
      <c r="K63" s="149"/>
      <c r="L63" s="150">
        <v>43922</v>
      </c>
      <c r="M63" s="150">
        <v>44196</v>
      </c>
      <c r="N63" s="20" t="s">
        <v>26</v>
      </c>
      <c r="O63" s="42"/>
      <c r="P63" s="43"/>
      <c r="Q63" s="43"/>
      <c r="R63" s="43">
        <v>102</v>
      </c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152" customFormat="1" ht="120" x14ac:dyDescent="0.25">
      <c r="A64" s="145">
        <v>46</v>
      </c>
      <c r="B64" s="146"/>
      <c r="C64" s="154" t="s">
        <v>160</v>
      </c>
      <c r="D64" s="156" t="s">
        <v>162</v>
      </c>
      <c r="E64" s="76" t="s">
        <v>146</v>
      </c>
      <c r="F64" s="76" t="s">
        <v>147</v>
      </c>
      <c r="G64" s="76" t="s">
        <v>148</v>
      </c>
      <c r="H64" s="149"/>
      <c r="I64" s="149" t="s">
        <v>112</v>
      </c>
      <c r="J64" s="148">
        <f>SUM(O64:AC64)</f>
        <v>315</v>
      </c>
      <c r="K64" s="149"/>
      <c r="L64" s="150">
        <v>43922</v>
      </c>
      <c r="M64" s="150">
        <v>44196</v>
      </c>
      <c r="N64" s="20" t="s">
        <v>26</v>
      </c>
      <c r="O64" s="42"/>
      <c r="P64" s="43"/>
      <c r="Q64" s="43"/>
      <c r="R64" s="43">
        <v>315</v>
      </c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 x14ac:dyDescent="0.25">
      <c r="A65" s="1"/>
      <c r="B65" s="21"/>
      <c r="C65" s="32"/>
      <c r="D65" s="2"/>
      <c r="E65" s="76"/>
      <c r="F65" s="76"/>
      <c r="G65" s="76"/>
      <c r="H65" s="22"/>
      <c r="I65" s="22"/>
      <c r="J65" s="2"/>
      <c r="K65" s="22"/>
      <c r="L65" s="81"/>
      <c r="M65" s="81"/>
      <c r="N65" s="37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x14ac:dyDescent="0.25">
      <c r="A66" s="16"/>
      <c r="B66" s="18" t="s">
        <v>45</v>
      </c>
      <c r="C66" s="9"/>
      <c r="D66" s="9"/>
      <c r="E66" s="9"/>
      <c r="F66" s="9"/>
      <c r="G66" s="9"/>
      <c r="H66" s="18"/>
      <c r="I66" s="18"/>
      <c r="J66" s="18"/>
      <c r="K66" s="18"/>
      <c r="L66" s="77"/>
      <c r="M66" s="77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68"/>
    </row>
    <row r="67" spans="1:29" s="23" customFormat="1" x14ac:dyDescent="0.25">
      <c r="A67" s="69"/>
      <c r="B67" s="70" t="s">
        <v>1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 x14ac:dyDescent="0.25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 x14ac:dyDescent="0.25">
      <c r="A69" s="69"/>
      <c r="B69" s="70" t="s">
        <v>2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s="152" customFormat="1" ht="105" x14ac:dyDescent="0.25">
      <c r="A70" s="145">
        <v>69</v>
      </c>
      <c r="B70" s="146"/>
      <c r="C70" s="148" t="s">
        <v>181</v>
      </c>
      <c r="D70" s="148" t="s">
        <v>182</v>
      </c>
      <c r="E70" s="164" t="s">
        <v>130</v>
      </c>
      <c r="F70" s="164" t="s">
        <v>183</v>
      </c>
      <c r="G70" s="157" t="s">
        <v>132</v>
      </c>
      <c r="H70" s="149"/>
      <c r="I70" s="149" t="s">
        <v>112</v>
      </c>
      <c r="J70" s="148">
        <f>SUM(O70:AC70)</f>
        <v>1500</v>
      </c>
      <c r="K70" s="149"/>
      <c r="L70" s="150">
        <v>45383</v>
      </c>
      <c r="M70" s="150">
        <v>46022</v>
      </c>
      <c r="N70" s="124" t="s">
        <v>27</v>
      </c>
      <c r="O70" s="42"/>
      <c r="P70" s="43"/>
      <c r="Q70" s="43"/>
      <c r="R70" s="43"/>
      <c r="S70" s="43"/>
      <c r="T70" s="44"/>
      <c r="U70" s="44"/>
      <c r="V70" s="44">
        <v>750</v>
      </c>
      <c r="W70" s="44">
        <v>750</v>
      </c>
      <c r="X70" s="44"/>
      <c r="Y70" s="44"/>
      <c r="Z70" s="44"/>
      <c r="AA70" s="44"/>
      <c r="AB70" s="44"/>
      <c r="AC70" s="45"/>
    </row>
    <row r="71" spans="1:29" x14ac:dyDescent="0.25">
      <c r="A71" s="1"/>
      <c r="B71" s="21"/>
      <c r="C71" s="2"/>
      <c r="D71" s="2"/>
      <c r="E71" s="2"/>
      <c r="F71" s="2"/>
      <c r="G71" s="2"/>
      <c r="H71" s="22"/>
      <c r="I71" s="22"/>
      <c r="J71" s="22"/>
      <c r="K71" s="22"/>
      <c r="L71" s="81"/>
      <c r="M71" s="81"/>
      <c r="N71" s="6"/>
      <c r="O71" s="42"/>
      <c r="P71" s="43"/>
      <c r="Q71" s="43"/>
      <c r="R71" s="43"/>
      <c r="S71" s="43"/>
      <c r="T71" s="44"/>
      <c r="U71" s="44"/>
      <c r="V71" s="44"/>
      <c r="W71" s="44"/>
      <c r="X71" s="44"/>
      <c r="Y71" s="44"/>
      <c r="Z71" s="44"/>
      <c r="AA71" s="44"/>
      <c r="AB71" s="44"/>
      <c r="AC71" s="45"/>
    </row>
    <row r="72" spans="1:29" s="23" customFormat="1" x14ac:dyDescent="0.25">
      <c r="A72" s="69"/>
      <c r="B72" s="70" t="s">
        <v>3</v>
      </c>
      <c r="C72" s="34"/>
      <c r="D72" s="34"/>
      <c r="E72" s="34"/>
      <c r="F72" s="34"/>
      <c r="G72" s="34"/>
      <c r="H72" s="71"/>
      <c r="I72" s="71"/>
      <c r="J72" s="71"/>
      <c r="K72" s="71"/>
      <c r="L72" s="86"/>
      <c r="M72" s="86"/>
      <c r="N72" s="73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2"/>
    </row>
    <row r="73" spans="1:29" ht="15.75" thickBot="1" x14ac:dyDescent="0.3">
      <c r="A73" s="93"/>
      <c r="B73" s="94"/>
      <c r="C73" s="96"/>
      <c r="D73" s="96"/>
      <c r="E73" s="96"/>
      <c r="F73" s="96"/>
      <c r="G73" s="96"/>
      <c r="H73" s="95"/>
      <c r="I73" s="95"/>
      <c r="J73" s="95"/>
      <c r="K73" s="95"/>
      <c r="L73" s="97"/>
      <c r="M73" s="97"/>
      <c r="N73" s="107"/>
      <c r="O73" s="98"/>
      <c r="P73" s="99"/>
      <c r="Q73" s="99"/>
      <c r="R73" s="99"/>
      <c r="S73" s="99"/>
      <c r="T73" s="100"/>
      <c r="U73" s="100"/>
      <c r="V73" s="100"/>
      <c r="W73" s="100"/>
      <c r="X73" s="100"/>
      <c r="Y73" s="100"/>
      <c r="Z73" s="100"/>
      <c r="AA73" s="100"/>
      <c r="AB73" s="100"/>
      <c r="AC73" s="89"/>
    </row>
    <row r="74" spans="1:29" ht="15.75" thickBot="1" x14ac:dyDescent="0.3">
      <c r="A74" s="115"/>
      <c r="B74" s="116" t="s">
        <v>46</v>
      </c>
      <c r="C74" s="117"/>
      <c r="D74" s="117"/>
      <c r="E74" s="117"/>
      <c r="F74" s="117"/>
      <c r="G74" s="117"/>
      <c r="H74" s="118"/>
      <c r="I74" s="118"/>
      <c r="J74" s="118">
        <f>SUM(J56:J73)</f>
        <v>1932</v>
      </c>
      <c r="K74" s="118"/>
      <c r="L74" s="119"/>
      <c r="M74" s="119"/>
      <c r="N74" s="102"/>
      <c r="O74" s="120"/>
      <c r="P74" s="121"/>
      <c r="Q74" s="121"/>
      <c r="R74" s="121"/>
      <c r="S74" s="121"/>
      <c r="T74" s="122"/>
      <c r="U74" s="122"/>
      <c r="V74" s="122"/>
      <c r="W74" s="122"/>
      <c r="X74" s="122"/>
      <c r="Y74" s="122"/>
      <c r="Z74" s="122"/>
      <c r="AA74" s="122"/>
      <c r="AB74" s="122"/>
      <c r="AC74" s="123"/>
    </row>
    <row r="75" spans="1:29" ht="15.75" thickBot="1" x14ac:dyDescent="0.3">
      <c r="A75" s="108"/>
      <c r="B75" s="109"/>
      <c r="C75" s="110"/>
      <c r="D75" s="110"/>
      <c r="E75" s="110"/>
      <c r="F75" s="110"/>
      <c r="G75" s="110"/>
      <c r="H75" s="111"/>
      <c r="I75" s="111"/>
      <c r="J75" s="112"/>
      <c r="K75" s="112"/>
      <c r="L75" s="113"/>
      <c r="M75" s="113"/>
      <c r="N75" s="112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114"/>
    </row>
    <row r="76" spans="1:29" x14ac:dyDescent="0.25">
      <c r="A76" s="201" t="s">
        <v>47</v>
      </c>
      <c r="B76" s="201"/>
      <c r="C76" s="201"/>
      <c r="D76" s="25"/>
      <c r="E76" s="25"/>
      <c r="F76" s="25"/>
      <c r="G76" s="25"/>
      <c r="H76" s="25"/>
      <c r="I76" s="26"/>
      <c r="L76" s="78"/>
      <c r="M76" s="78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</row>
    <row r="77" spans="1:29" x14ac:dyDescent="0.25">
      <c r="A77" s="10"/>
      <c r="B77" s="6"/>
      <c r="C77" s="40" t="s">
        <v>6</v>
      </c>
      <c r="D77" s="40" t="s">
        <v>5</v>
      </c>
      <c r="E77" s="10"/>
      <c r="F77" s="10"/>
      <c r="G77" s="10"/>
      <c r="H77" s="8"/>
      <c r="I77" s="11"/>
      <c r="J77" s="8"/>
      <c r="K77" s="11"/>
      <c r="L77" s="79"/>
      <c r="M77" s="80"/>
      <c r="N77" s="6"/>
      <c r="O77" s="42"/>
      <c r="P77" s="43"/>
      <c r="Q77" s="43"/>
      <c r="R77" s="43"/>
      <c r="S77" s="43"/>
      <c r="T77" s="44"/>
      <c r="U77" s="44"/>
      <c r="V77" s="44"/>
      <c r="W77" s="44"/>
      <c r="X77" s="44"/>
      <c r="Y77" s="44"/>
      <c r="Z77" s="44"/>
      <c r="AA77" s="44"/>
      <c r="AB77" s="44"/>
      <c r="AC77" s="45"/>
    </row>
    <row r="78" spans="1:29" x14ac:dyDescent="0.25">
      <c r="A78" s="12"/>
      <c r="B78" s="13" t="s">
        <v>48</v>
      </c>
      <c r="C78" s="14"/>
      <c r="D78" s="14"/>
      <c r="E78" s="14"/>
      <c r="F78" s="14"/>
      <c r="G78" s="14"/>
      <c r="H78" s="15"/>
      <c r="I78" s="9"/>
      <c r="J78" s="15"/>
      <c r="K78" s="9"/>
      <c r="L78" s="82"/>
      <c r="M78" s="77"/>
      <c r="N78" s="9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68"/>
    </row>
    <row r="79" spans="1:29" x14ac:dyDescent="0.25">
      <c r="A79" s="16"/>
      <c r="B79" s="17" t="s">
        <v>1</v>
      </c>
      <c r="C79" s="9"/>
      <c r="D79" s="9"/>
      <c r="E79" s="9"/>
      <c r="F79" s="9"/>
      <c r="G79" s="9"/>
      <c r="H79" s="15"/>
      <c r="I79" s="18"/>
      <c r="J79" s="15"/>
      <c r="K79" s="18"/>
      <c r="L79" s="82"/>
      <c r="M79" s="77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68"/>
    </row>
    <row r="80" spans="1:29" s="151" customFormat="1" ht="90" x14ac:dyDescent="0.25">
      <c r="A80" s="145">
        <v>6</v>
      </c>
      <c r="B80" s="146"/>
      <c r="C80" s="147" t="s">
        <v>105</v>
      </c>
      <c r="D80" s="148" t="s">
        <v>55</v>
      </c>
      <c r="E80" s="140" t="s">
        <v>97</v>
      </c>
      <c r="F80" s="140" t="s">
        <v>104</v>
      </c>
      <c r="G80" s="140" t="s">
        <v>99</v>
      </c>
      <c r="H80" s="149"/>
      <c r="I80" s="149" t="s">
        <v>106</v>
      </c>
      <c r="J80" s="148">
        <f t="shared" ref="J80:J90" si="3">SUM(O80:AC80)</f>
        <v>525</v>
      </c>
      <c r="K80" s="149"/>
      <c r="L80" s="150">
        <v>42795</v>
      </c>
      <c r="M80" s="150">
        <v>42825</v>
      </c>
      <c r="N80" s="141" t="s">
        <v>25</v>
      </c>
      <c r="O80" s="142">
        <v>525</v>
      </c>
      <c r="P80" s="126"/>
      <c r="Q80" s="126"/>
      <c r="R80" s="126"/>
      <c r="S80" s="126"/>
      <c r="T80" s="143"/>
      <c r="U80" s="143"/>
      <c r="V80" s="143"/>
      <c r="W80" s="143"/>
      <c r="X80" s="143"/>
      <c r="Y80" s="143"/>
      <c r="Z80" s="143"/>
      <c r="AA80" s="143"/>
      <c r="AB80" s="143"/>
      <c r="AC80" s="144"/>
    </row>
    <row r="81" spans="1:29" s="152" customFormat="1" ht="90" x14ac:dyDescent="0.25">
      <c r="A81" s="145">
        <v>13</v>
      </c>
      <c r="B81" s="146"/>
      <c r="C81" s="147" t="s">
        <v>69</v>
      </c>
      <c r="D81" s="148" t="s">
        <v>128</v>
      </c>
      <c r="E81" s="140" t="s">
        <v>97</v>
      </c>
      <c r="F81" s="140" t="s">
        <v>104</v>
      </c>
      <c r="G81" s="140" t="s">
        <v>99</v>
      </c>
      <c r="H81" s="149"/>
      <c r="I81" s="149" t="s">
        <v>69</v>
      </c>
      <c r="J81" s="148">
        <f t="shared" si="3"/>
        <v>2768</v>
      </c>
      <c r="K81" s="149"/>
      <c r="L81" s="150">
        <v>42826</v>
      </c>
      <c r="M81" s="150">
        <v>43100</v>
      </c>
      <c r="N81" s="37" t="s">
        <v>25</v>
      </c>
      <c r="O81" s="42">
        <v>2768</v>
      </c>
      <c r="P81" s="43"/>
      <c r="Q81" s="43"/>
      <c r="R81" s="43"/>
      <c r="S81" s="43"/>
      <c r="T81" s="44"/>
      <c r="U81" s="44"/>
      <c r="V81" s="44"/>
      <c r="W81" s="44"/>
      <c r="X81" s="44"/>
      <c r="Y81" s="44"/>
      <c r="Z81" s="44"/>
      <c r="AA81" s="44"/>
      <c r="AB81" s="44"/>
      <c r="AC81" s="45"/>
    </row>
    <row r="82" spans="1:29" s="152" customFormat="1" ht="90" x14ac:dyDescent="0.25">
      <c r="A82" s="145">
        <v>31</v>
      </c>
      <c r="B82" s="146"/>
      <c r="C82" s="147" t="s">
        <v>69</v>
      </c>
      <c r="D82" s="148" t="s">
        <v>128</v>
      </c>
      <c r="E82" s="140" t="s">
        <v>97</v>
      </c>
      <c r="F82" s="140" t="s">
        <v>104</v>
      </c>
      <c r="G82" s="140" t="s">
        <v>99</v>
      </c>
      <c r="H82" s="149"/>
      <c r="I82" s="149" t="s">
        <v>69</v>
      </c>
      <c r="J82" s="148">
        <f t="shared" si="3"/>
        <v>11873</v>
      </c>
      <c r="K82" s="149"/>
      <c r="L82" s="150">
        <v>43191</v>
      </c>
      <c r="M82" s="150">
        <v>44561</v>
      </c>
      <c r="N82" s="37" t="s">
        <v>26</v>
      </c>
      <c r="O82" s="42"/>
      <c r="P82" s="43">
        <v>2933</v>
      </c>
      <c r="Q82" s="43">
        <v>2964</v>
      </c>
      <c r="R82" s="43">
        <v>2937</v>
      </c>
      <c r="S82" s="43">
        <v>3039</v>
      </c>
      <c r="T82" s="44"/>
      <c r="U82" s="44"/>
      <c r="V82" s="44"/>
      <c r="W82" s="44"/>
      <c r="X82" s="44"/>
      <c r="Y82" s="44"/>
      <c r="Z82" s="44"/>
      <c r="AA82" s="44"/>
      <c r="AB82" s="44"/>
      <c r="AC82" s="45"/>
    </row>
    <row r="83" spans="1:29" s="151" customFormat="1" ht="90" x14ac:dyDescent="0.25">
      <c r="A83" s="145">
        <v>41</v>
      </c>
      <c r="B83" s="146"/>
      <c r="C83" s="147" t="s">
        <v>149</v>
      </c>
      <c r="D83" s="148" t="s">
        <v>150</v>
      </c>
      <c r="E83" s="140" t="s">
        <v>97</v>
      </c>
      <c r="F83" s="140" t="s">
        <v>104</v>
      </c>
      <c r="G83" s="140" t="s">
        <v>99</v>
      </c>
      <c r="H83" s="149"/>
      <c r="I83" s="149" t="s">
        <v>106</v>
      </c>
      <c r="J83" s="148">
        <f t="shared" si="3"/>
        <v>150</v>
      </c>
      <c r="K83" s="149"/>
      <c r="L83" s="150">
        <v>43556</v>
      </c>
      <c r="M83" s="150">
        <v>43585</v>
      </c>
      <c r="N83" s="141" t="s">
        <v>26</v>
      </c>
      <c r="O83" s="142"/>
      <c r="P83" s="126"/>
      <c r="Q83" s="126">
        <v>150</v>
      </c>
      <c r="R83" s="126"/>
      <c r="S83" s="126"/>
      <c r="T83" s="143"/>
      <c r="U83" s="143"/>
      <c r="V83" s="143"/>
      <c r="W83" s="143"/>
      <c r="X83" s="143"/>
      <c r="Y83" s="143"/>
      <c r="Z83" s="143"/>
      <c r="AA83" s="143"/>
      <c r="AB83" s="143"/>
      <c r="AC83" s="144"/>
    </row>
    <row r="84" spans="1:29" s="151" customFormat="1" ht="90" x14ac:dyDescent="0.25">
      <c r="A84" s="145">
        <v>47</v>
      </c>
      <c r="B84" s="146"/>
      <c r="C84" s="153" t="s">
        <v>163</v>
      </c>
      <c r="D84" s="148" t="s">
        <v>164</v>
      </c>
      <c r="E84" s="140" t="s">
        <v>97</v>
      </c>
      <c r="F84" s="140" t="s">
        <v>104</v>
      </c>
      <c r="G84" s="140" t="s">
        <v>99</v>
      </c>
      <c r="H84" s="149"/>
      <c r="I84" s="149" t="s">
        <v>106</v>
      </c>
      <c r="J84" s="148">
        <f t="shared" si="3"/>
        <v>315</v>
      </c>
      <c r="K84" s="149"/>
      <c r="L84" s="150">
        <v>44287</v>
      </c>
      <c r="M84" s="150">
        <v>44316</v>
      </c>
      <c r="N84" s="141" t="s">
        <v>26</v>
      </c>
      <c r="O84" s="142"/>
      <c r="P84" s="126"/>
      <c r="Q84" s="126"/>
      <c r="R84" s="126"/>
      <c r="S84" s="126">
        <v>315</v>
      </c>
      <c r="T84" s="143"/>
      <c r="U84" s="143"/>
      <c r="V84" s="143"/>
      <c r="W84" s="143"/>
      <c r="X84" s="143"/>
      <c r="Y84" s="143"/>
      <c r="Z84" s="143"/>
      <c r="AA84" s="143"/>
      <c r="AB84" s="143"/>
      <c r="AC84" s="144"/>
    </row>
    <row r="85" spans="1:29" s="151" customFormat="1" ht="90" x14ac:dyDescent="0.25">
      <c r="A85" s="145">
        <v>49</v>
      </c>
      <c r="B85" s="146"/>
      <c r="C85" s="153" t="s">
        <v>169</v>
      </c>
      <c r="D85" s="148" t="s">
        <v>170</v>
      </c>
      <c r="E85" s="140" t="s">
        <v>97</v>
      </c>
      <c r="F85" s="140" t="s">
        <v>104</v>
      </c>
      <c r="G85" s="140" t="s">
        <v>99</v>
      </c>
      <c r="H85" s="149"/>
      <c r="I85" s="149" t="s">
        <v>106</v>
      </c>
      <c r="J85" s="148">
        <f t="shared" si="3"/>
        <v>330</v>
      </c>
      <c r="K85" s="149"/>
      <c r="L85" s="150">
        <v>44652</v>
      </c>
      <c r="M85" s="150">
        <v>44926</v>
      </c>
      <c r="N85" s="141" t="s">
        <v>27</v>
      </c>
      <c r="O85" s="142"/>
      <c r="P85" s="126"/>
      <c r="Q85" s="126"/>
      <c r="R85" s="126"/>
      <c r="S85" s="126"/>
      <c r="T85" s="143">
        <v>330</v>
      </c>
      <c r="U85" s="143"/>
      <c r="V85" s="143"/>
      <c r="W85" s="143"/>
      <c r="X85" s="143"/>
      <c r="Y85" s="143"/>
      <c r="Z85" s="143"/>
      <c r="AA85" s="143"/>
      <c r="AB85" s="143"/>
      <c r="AC85" s="144"/>
    </row>
    <row r="86" spans="1:29" s="152" customFormat="1" ht="90" x14ac:dyDescent="0.25">
      <c r="A86" s="145">
        <v>52</v>
      </c>
      <c r="B86" s="146"/>
      <c r="C86" s="147" t="s">
        <v>69</v>
      </c>
      <c r="D86" s="148" t="s">
        <v>128</v>
      </c>
      <c r="E86" s="140" t="s">
        <v>97</v>
      </c>
      <c r="F86" s="140" t="s">
        <v>104</v>
      </c>
      <c r="G86" s="140" t="s">
        <v>99</v>
      </c>
      <c r="H86" s="149"/>
      <c r="I86" s="149" t="s">
        <v>69</v>
      </c>
      <c r="J86" s="148">
        <f t="shared" si="3"/>
        <v>25059</v>
      </c>
      <c r="K86" s="149"/>
      <c r="L86" s="150">
        <v>44652</v>
      </c>
      <c r="M86" s="150">
        <v>48213</v>
      </c>
      <c r="N86" s="37" t="s">
        <v>27</v>
      </c>
      <c r="O86" s="42"/>
      <c r="P86" s="43"/>
      <c r="Q86" s="43"/>
      <c r="R86" s="43"/>
      <c r="S86" s="43"/>
      <c r="T86" s="44">
        <v>2559</v>
      </c>
      <c r="U86" s="44">
        <v>2430</v>
      </c>
      <c r="V86" s="44">
        <v>2475</v>
      </c>
      <c r="W86" s="44">
        <v>2475</v>
      </c>
      <c r="X86" s="44">
        <v>2505</v>
      </c>
      <c r="Y86" s="44">
        <v>2385</v>
      </c>
      <c r="Z86" s="44">
        <v>2805</v>
      </c>
      <c r="AA86" s="44">
        <v>2475</v>
      </c>
      <c r="AB86" s="44">
        <v>2475</v>
      </c>
      <c r="AC86" s="45">
        <v>2475</v>
      </c>
    </row>
    <row r="87" spans="1:29" s="151" customFormat="1" ht="90" x14ac:dyDescent="0.25">
      <c r="A87" s="145">
        <v>68</v>
      </c>
      <c r="B87" s="146"/>
      <c r="C87" s="147" t="s">
        <v>179</v>
      </c>
      <c r="D87" s="148" t="s">
        <v>180</v>
      </c>
      <c r="E87" s="140" t="s">
        <v>97</v>
      </c>
      <c r="F87" s="140" t="s">
        <v>104</v>
      </c>
      <c r="G87" s="140" t="s">
        <v>99</v>
      </c>
      <c r="H87" s="149"/>
      <c r="I87" s="149" t="s">
        <v>106</v>
      </c>
      <c r="J87" s="148">
        <f t="shared" si="3"/>
        <v>795</v>
      </c>
      <c r="K87" s="149"/>
      <c r="L87" s="150">
        <v>45017</v>
      </c>
      <c r="M87" s="150">
        <v>45046</v>
      </c>
      <c r="N87" s="141" t="s">
        <v>27</v>
      </c>
      <c r="O87" s="142"/>
      <c r="P87" s="126"/>
      <c r="Q87" s="126"/>
      <c r="R87" s="126"/>
      <c r="S87" s="126"/>
      <c r="T87" s="143"/>
      <c r="U87" s="143">
        <v>795</v>
      </c>
      <c r="V87" s="143"/>
      <c r="W87" s="143"/>
      <c r="X87" s="143"/>
      <c r="Y87" s="143"/>
      <c r="Z87" s="143"/>
      <c r="AA87" s="143"/>
      <c r="AB87" s="143"/>
      <c r="AC87" s="144"/>
    </row>
    <row r="88" spans="1:29" s="151" customFormat="1" ht="90" x14ac:dyDescent="0.25">
      <c r="A88" s="145">
        <v>74</v>
      </c>
      <c r="B88" s="146"/>
      <c r="C88" s="147" t="s">
        <v>171</v>
      </c>
      <c r="D88" s="148" t="s">
        <v>184</v>
      </c>
      <c r="E88" s="140" t="s">
        <v>97</v>
      </c>
      <c r="F88" s="140" t="s">
        <v>104</v>
      </c>
      <c r="G88" s="140" t="s">
        <v>99</v>
      </c>
      <c r="H88" s="149"/>
      <c r="I88" s="149" t="s">
        <v>106</v>
      </c>
      <c r="J88" s="148">
        <f t="shared" si="3"/>
        <v>630</v>
      </c>
      <c r="K88" s="149"/>
      <c r="L88" s="150">
        <v>46113</v>
      </c>
      <c r="M88" s="150">
        <v>46142</v>
      </c>
      <c r="N88" s="141" t="s">
        <v>27</v>
      </c>
      <c r="O88" s="142"/>
      <c r="P88" s="126"/>
      <c r="Q88" s="126"/>
      <c r="R88" s="126"/>
      <c r="S88" s="126"/>
      <c r="T88" s="143"/>
      <c r="U88" s="143"/>
      <c r="V88" s="143"/>
      <c r="W88" s="143"/>
      <c r="X88" s="143">
        <v>630</v>
      </c>
      <c r="Y88" s="143"/>
      <c r="Z88" s="143"/>
      <c r="AA88" s="143"/>
      <c r="AB88" s="143"/>
      <c r="AC88" s="144"/>
    </row>
    <row r="89" spans="1:29" s="151" customFormat="1" ht="90" x14ac:dyDescent="0.25">
      <c r="A89" s="145">
        <v>83</v>
      </c>
      <c r="B89" s="146"/>
      <c r="C89" s="153" t="s">
        <v>188</v>
      </c>
      <c r="D89" s="148" t="s">
        <v>189</v>
      </c>
      <c r="E89" s="140" t="s">
        <v>97</v>
      </c>
      <c r="F89" s="140" t="s">
        <v>104</v>
      </c>
      <c r="G89" s="140" t="s">
        <v>99</v>
      </c>
      <c r="H89" s="149"/>
      <c r="I89" s="149" t="s">
        <v>106</v>
      </c>
      <c r="J89" s="148">
        <f t="shared" si="3"/>
        <v>375</v>
      </c>
      <c r="K89" s="149"/>
      <c r="L89" s="150">
        <v>46844</v>
      </c>
      <c r="M89" s="150">
        <v>46873</v>
      </c>
      <c r="N89" s="141" t="s">
        <v>27</v>
      </c>
      <c r="O89" s="142"/>
      <c r="P89" s="126"/>
      <c r="Q89" s="126"/>
      <c r="R89" s="126"/>
      <c r="S89" s="126"/>
      <c r="T89" s="143"/>
      <c r="U89" s="143"/>
      <c r="V89" s="143"/>
      <c r="W89" s="143"/>
      <c r="X89" s="143"/>
      <c r="Y89" s="143"/>
      <c r="Z89" s="143">
        <v>375</v>
      </c>
      <c r="AA89" s="143"/>
      <c r="AB89" s="143"/>
      <c r="AC89" s="144"/>
    </row>
    <row r="90" spans="1:29" s="151" customFormat="1" ht="90" x14ac:dyDescent="0.25">
      <c r="A90" s="145">
        <v>87</v>
      </c>
      <c r="B90" s="146"/>
      <c r="C90" s="153" t="s">
        <v>190</v>
      </c>
      <c r="D90" s="148" t="s">
        <v>55</v>
      </c>
      <c r="E90" s="140" t="s">
        <v>97</v>
      </c>
      <c r="F90" s="140" t="s">
        <v>104</v>
      </c>
      <c r="G90" s="140" t="s">
        <v>99</v>
      </c>
      <c r="H90" s="149"/>
      <c r="I90" s="149" t="s">
        <v>106</v>
      </c>
      <c r="J90" s="148">
        <f t="shared" si="3"/>
        <v>2250</v>
      </c>
      <c r="K90" s="149"/>
      <c r="L90" s="150">
        <v>47209</v>
      </c>
      <c r="M90" s="150">
        <v>47968</v>
      </c>
      <c r="N90" s="141" t="s">
        <v>27</v>
      </c>
      <c r="O90" s="142"/>
      <c r="P90" s="126"/>
      <c r="Q90" s="126"/>
      <c r="R90" s="126"/>
      <c r="S90" s="126"/>
      <c r="T90" s="143"/>
      <c r="U90" s="143"/>
      <c r="V90" s="143"/>
      <c r="W90" s="143"/>
      <c r="X90" s="143"/>
      <c r="Y90" s="143"/>
      <c r="Z90" s="143"/>
      <c r="AA90" s="143">
        <v>750</v>
      </c>
      <c r="AB90" s="143">
        <v>750</v>
      </c>
      <c r="AC90" s="144">
        <v>750</v>
      </c>
    </row>
    <row r="91" spans="1:29" s="23" customFormat="1" x14ac:dyDescent="0.25">
      <c r="A91" s="1"/>
      <c r="B91" s="21"/>
      <c r="C91" s="2"/>
      <c r="D91" s="2"/>
      <c r="E91" s="2"/>
      <c r="F91" s="2"/>
      <c r="G91" s="2"/>
      <c r="H91" s="75"/>
      <c r="I91" s="22"/>
      <c r="J91" s="75"/>
      <c r="K91" s="22"/>
      <c r="L91" s="87"/>
      <c r="M91" s="81"/>
      <c r="N91" s="22"/>
      <c r="O91" s="42"/>
      <c r="P91" s="43"/>
      <c r="Q91" s="43"/>
      <c r="R91" s="43"/>
      <c r="S91" s="43"/>
      <c r="T91" s="44"/>
      <c r="U91" s="44"/>
      <c r="V91" s="44"/>
      <c r="W91" s="44"/>
      <c r="X91" s="44"/>
      <c r="Y91" s="44"/>
      <c r="Z91" s="44"/>
      <c r="AA91" s="44"/>
      <c r="AB91" s="44"/>
      <c r="AC91" s="45"/>
    </row>
    <row r="92" spans="1:29" x14ac:dyDescent="0.25">
      <c r="A92" s="16"/>
      <c r="B92" s="17" t="s">
        <v>2</v>
      </c>
      <c r="C92" s="9"/>
      <c r="D92" s="9"/>
      <c r="E92" s="9"/>
      <c r="F92" s="9"/>
      <c r="G92" s="9"/>
      <c r="H92" s="18"/>
      <c r="I92" s="18"/>
      <c r="J92" s="18"/>
      <c r="K92" s="18"/>
      <c r="L92" s="77"/>
      <c r="M92" s="77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68"/>
    </row>
    <row r="93" spans="1:29" x14ac:dyDescent="0.25">
      <c r="A93" s="1"/>
      <c r="B93" s="21"/>
      <c r="C93" s="32"/>
      <c r="D93" s="2"/>
      <c r="E93" s="76"/>
      <c r="F93" s="76"/>
      <c r="G93" s="76"/>
      <c r="H93" s="22"/>
      <c r="I93" s="22"/>
      <c r="J93" s="2"/>
      <c r="K93" s="22"/>
      <c r="L93" s="81"/>
      <c r="M93" s="81"/>
      <c r="N93" s="37"/>
      <c r="O93" s="42"/>
      <c r="P93" s="43"/>
      <c r="Q93" s="43"/>
      <c r="R93" s="43"/>
      <c r="S93" s="43"/>
      <c r="T93" s="44"/>
      <c r="U93" s="44"/>
      <c r="V93" s="44"/>
      <c r="W93" s="44"/>
      <c r="X93" s="44"/>
      <c r="Y93" s="44"/>
      <c r="Z93" s="44"/>
      <c r="AA93" s="44"/>
      <c r="AB93" s="44"/>
      <c r="AC93" s="45"/>
    </row>
    <row r="94" spans="1:29" x14ac:dyDescent="0.25">
      <c r="A94" s="16"/>
      <c r="B94" s="17" t="s">
        <v>3</v>
      </c>
      <c r="C94" s="9"/>
      <c r="D94" s="9"/>
      <c r="E94" s="9"/>
      <c r="F94" s="9"/>
      <c r="G94" s="9"/>
      <c r="H94" s="18"/>
      <c r="I94" s="18"/>
      <c r="J94" s="34"/>
      <c r="K94" s="18"/>
      <c r="L94" s="77"/>
      <c r="M94" s="77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68"/>
    </row>
    <row r="95" spans="1:29" x14ac:dyDescent="0.25">
      <c r="A95" s="1"/>
      <c r="B95" s="21"/>
      <c r="C95" s="32"/>
      <c r="D95" s="2"/>
      <c r="E95" s="76"/>
      <c r="F95" s="76"/>
      <c r="G95" s="76"/>
      <c r="H95" s="22"/>
      <c r="I95" s="22"/>
      <c r="J95" s="2"/>
      <c r="K95" s="22"/>
      <c r="L95" s="81"/>
      <c r="M95" s="81"/>
      <c r="N95" s="37"/>
      <c r="O95" s="42"/>
      <c r="P95" s="43"/>
      <c r="Q95" s="43"/>
      <c r="R95" s="43"/>
      <c r="S95" s="43"/>
      <c r="T95" s="44"/>
      <c r="U95" s="44"/>
      <c r="V95" s="44"/>
      <c r="W95" s="44"/>
      <c r="X95" s="44"/>
      <c r="Y95" s="44"/>
      <c r="Z95" s="44"/>
      <c r="AA95" s="44"/>
      <c r="AB95" s="44"/>
      <c r="AC95" s="45"/>
    </row>
    <row r="96" spans="1:29" x14ac:dyDescent="0.25">
      <c r="A96" s="16"/>
      <c r="B96" s="18" t="s">
        <v>49</v>
      </c>
      <c r="C96" s="9"/>
      <c r="D96" s="9"/>
      <c r="E96" s="9"/>
      <c r="F96" s="9"/>
      <c r="G96" s="9"/>
      <c r="H96" s="18"/>
      <c r="I96" s="18"/>
      <c r="J96" s="18"/>
      <c r="K96" s="18"/>
      <c r="L96" s="77"/>
      <c r="M96" s="77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68"/>
    </row>
    <row r="97" spans="1:29" s="23" customFormat="1" x14ac:dyDescent="0.25">
      <c r="A97" s="69"/>
      <c r="B97" s="70" t="s">
        <v>1</v>
      </c>
      <c r="C97" s="34"/>
      <c r="D97" s="34"/>
      <c r="E97" s="34"/>
      <c r="F97" s="34"/>
      <c r="G97" s="34"/>
      <c r="H97" s="71"/>
      <c r="I97" s="71"/>
      <c r="J97" s="71"/>
      <c r="K97" s="71"/>
      <c r="L97" s="86"/>
      <c r="M97" s="86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2"/>
    </row>
    <row r="98" spans="1:29" s="152" customFormat="1" ht="120" x14ac:dyDescent="0.25">
      <c r="A98" s="145">
        <v>82</v>
      </c>
      <c r="B98" s="146"/>
      <c r="C98" s="154" t="s">
        <v>151</v>
      </c>
      <c r="D98" s="156" t="s">
        <v>54</v>
      </c>
      <c r="E98" s="76" t="s">
        <v>137</v>
      </c>
      <c r="F98" s="164" t="s">
        <v>138</v>
      </c>
      <c r="G98" s="157" t="s">
        <v>139</v>
      </c>
      <c r="H98" s="149"/>
      <c r="I98" s="149" t="s">
        <v>112</v>
      </c>
      <c r="J98" s="148">
        <f>SUM(O98:AC98)</f>
        <v>750</v>
      </c>
      <c r="K98" s="149"/>
      <c r="L98" s="150">
        <v>46388</v>
      </c>
      <c r="M98" s="150">
        <v>46752</v>
      </c>
      <c r="N98" s="20" t="s">
        <v>27</v>
      </c>
      <c r="O98" s="42"/>
      <c r="P98" s="43"/>
      <c r="Q98" s="43"/>
      <c r="R98" s="43"/>
      <c r="S98" s="43"/>
      <c r="T98" s="44"/>
      <c r="U98" s="44"/>
      <c r="V98" s="44"/>
      <c r="W98" s="44"/>
      <c r="X98" s="44"/>
      <c r="Y98" s="44">
        <v>750</v>
      </c>
      <c r="Z98" s="44"/>
      <c r="AA98" s="44"/>
      <c r="AB98" s="44"/>
      <c r="AC98" s="45"/>
    </row>
    <row r="99" spans="1:29" x14ac:dyDescent="0.25">
      <c r="A99" s="1"/>
      <c r="B99" s="21"/>
      <c r="C99" s="2"/>
      <c r="D99" s="2"/>
      <c r="E99" s="2"/>
      <c r="F99" s="2"/>
      <c r="G99" s="2"/>
      <c r="H99" s="22"/>
      <c r="I99" s="22"/>
      <c r="J99" s="22"/>
      <c r="K99" s="22"/>
      <c r="L99" s="81"/>
      <c r="M99" s="81"/>
      <c r="N99" s="6"/>
      <c r="O99" s="42"/>
      <c r="P99" s="43"/>
      <c r="Q99" s="43"/>
      <c r="R99" s="43"/>
      <c r="S99" s="43"/>
      <c r="T99" s="44"/>
      <c r="U99" s="44"/>
      <c r="V99" s="44"/>
      <c r="W99" s="44"/>
      <c r="X99" s="44"/>
      <c r="Y99" s="44"/>
      <c r="Z99" s="44"/>
      <c r="AA99" s="44"/>
      <c r="AB99" s="44"/>
      <c r="AC99" s="45"/>
    </row>
    <row r="100" spans="1:29" s="23" customFormat="1" x14ac:dyDescent="0.25">
      <c r="A100" s="69"/>
      <c r="B100" s="70" t="s">
        <v>2</v>
      </c>
      <c r="C100" s="34"/>
      <c r="D100" s="34"/>
      <c r="E100" s="34"/>
      <c r="F100" s="34"/>
      <c r="G100" s="34"/>
      <c r="H100" s="71"/>
      <c r="I100" s="71"/>
      <c r="J100" s="71"/>
      <c r="K100" s="71"/>
      <c r="L100" s="86"/>
      <c r="M100" s="86"/>
      <c r="N100" s="73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2"/>
    </row>
    <row r="101" spans="1:29" s="152" customFormat="1" ht="105" x14ac:dyDescent="0.25">
      <c r="A101" s="145">
        <v>25</v>
      </c>
      <c r="B101" s="146"/>
      <c r="C101" s="154" t="s">
        <v>129</v>
      </c>
      <c r="D101" s="156" t="s">
        <v>52</v>
      </c>
      <c r="E101" s="76" t="s">
        <v>130</v>
      </c>
      <c r="F101" s="164" t="s">
        <v>131</v>
      </c>
      <c r="G101" s="157" t="s">
        <v>132</v>
      </c>
      <c r="H101" s="149"/>
      <c r="I101" s="149" t="s">
        <v>112</v>
      </c>
      <c r="J101" s="148">
        <f>SUM(O101:AC101)</f>
        <v>225</v>
      </c>
      <c r="K101" s="149"/>
      <c r="L101" s="150">
        <v>43191</v>
      </c>
      <c r="M101" s="150">
        <v>43465</v>
      </c>
      <c r="N101" s="20" t="s">
        <v>26</v>
      </c>
      <c r="O101" s="42"/>
      <c r="P101" s="43">
        <v>225</v>
      </c>
      <c r="Q101" s="43"/>
      <c r="R101" s="43"/>
      <c r="S101" s="43"/>
      <c r="T101" s="44"/>
      <c r="U101" s="44"/>
      <c r="V101" s="44"/>
      <c r="W101" s="44"/>
      <c r="X101" s="44"/>
      <c r="Y101" s="44"/>
      <c r="Z101" s="44"/>
      <c r="AA101" s="44"/>
      <c r="AB101" s="44"/>
      <c r="AC101" s="45"/>
    </row>
    <row r="102" spans="1:29" s="152" customFormat="1" ht="105" x14ac:dyDescent="0.25">
      <c r="A102" s="145">
        <v>42</v>
      </c>
      <c r="B102" s="146"/>
      <c r="C102" s="154" t="s">
        <v>151</v>
      </c>
      <c r="D102" s="156" t="s">
        <v>52</v>
      </c>
      <c r="E102" s="76" t="s">
        <v>130</v>
      </c>
      <c r="F102" s="164" t="s">
        <v>131</v>
      </c>
      <c r="G102" s="157" t="s">
        <v>132</v>
      </c>
      <c r="H102" s="149"/>
      <c r="I102" s="149" t="s">
        <v>112</v>
      </c>
      <c r="J102" s="148">
        <f>SUM(O102:AC102)</f>
        <v>225</v>
      </c>
      <c r="K102" s="149"/>
      <c r="L102" s="150">
        <v>43466</v>
      </c>
      <c r="M102" s="150">
        <v>43830</v>
      </c>
      <c r="N102" s="20" t="s">
        <v>26</v>
      </c>
      <c r="O102" s="42"/>
      <c r="P102" s="43"/>
      <c r="Q102" s="43">
        <v>225</v>
      </c>
      <c r="R102" s="43"/>
      <c r="S102" s="43"/>
      <c r="T102" s="44"/>
      <c r="U102" s="44"/>
      <c r="V102" s="44"/>
      <c r="W102" s="44"/>
      <c r="X102" s="44"/>
      <c r="Y102" s="44"/>
      <c r="Z102" s="44"/>
      <c r="AA102" s="44"/>
      <c r="AB102" s="44"/>
      <c r="AC102" s="45"/>
    </row>
    <row r="103" spans="1:29" x14ac:dyDescent="0.25">
      <c r="A103" s="1"/>
      <c r="B103" s="21"/>
      <c r="C103" s="2"/>
      <c r="D103" s="2"/>
      <c r="E103" s="2"/>
      <c r="F103" s="2"/>
      <c r="G103" s="2"/>
      <c r="H103" s="22"/>
      <c r="I103" s="22"/>
      <c r="J103" s="22"/>
      <c r="K103" s="22"/>
      <c r="L103" s="81"/>
      <c r="M103" s="81"/>
      <c r="N103" s="6"/>
      <c r="O103" s="42"/>
      <c r="P103" s="43"/>
      <c r="Q103" s="43"/>
      <c r="R103" s="43"/>
      <c r="S103" s="43"/>
      <c r="T103" s="44"/>
      <c r="U103" s="44"/>
      <c r="V103" s="44"/>
      <c r="W103" s="44"/>
      <c r="X103" s="44"/>
      <c r="Y103" s="44"/>
      <c r="Z103" s="44"/>
      <c r="AA103" s="44"/>
      <c r="AB103" s="44"/>
      <c r="AC103" s="45"/>
    </row>
    <row r="104" spans="1:29" s="23" customFormat="1" x14ac:dyDescent="0.25">
      <c r="A104" s="69"/>
      <c r="B104" s="70" t="s">
        <v>3</v>
      </c>
      <c r="C104" s="34"/>
      <c r="D104" s="34"/>
      <c r="E104" s="34"/>
      <c r="F104" s="34"/>
      <c r="G104" s="34"/>
      <c r="H104" s="71"/>
      <c r="I104" s="71"/>
      <c r="J104" s="71"/>
      <c r="K104" s="71"/>
      <c r="L104" s="86"/>
      <c r="M104" s="86"/>
      <c r="N104" s="73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2"/>
    </row>
    <row r="105" spans="1:29" x14ac:dyDescent="0.25">
      <c r="A105" s="1"/>
      <c r="B105" s="21"/>
      <c r="C105" s="2"/>
      <c r="D105" s="2"/>
      <c r="E105" s="2"/>
      <c r="F105" s="2"/>
      <c r="G105" s="2"/>
      <c r="H105" s="22"/>
      <c r="I105" s="22"/>
      <c r="J105" s="22"/>
      <c r="K105" s="22"/>
      <c r="L105" s="81"/>
      <c r="M105" s="81"/>
      <c r="N105" s="6"/>
      <c r="O105" s="42"/>
      <c r="P105" s="43"/>
      <c r="Q105" s="43"/>
      <c r="R105" s="43"/>
      <c r="S105" s="43"/>
      <c r="T105" s="44"/>
      <c r="U105" s="44"/>
      <c r="V105" s="44"/>
      <c r="W105" s="44"/>
      <c r="X105" s="44"/>
      <c r="Y105" s="44"/>
      <c r="Z105" s="44"/>
      <c r="AA105" s="44"/>
      <c r="AB105" s="44"/>
      <c r="AC105" s="45"/>
    </row>
    <row r="106" spans="1:29" x14ac:dyDescent="0.25">
      <c r="A106" s="16"/>
      <c r="B106" s="18" t="s">
        <v>50</v>
      </c>
      <c r="C106" s="9"/>
      <c r="D106" s="9"/>
      <c r="E106" s="9"/>
      <c r="F106" s="9"/>
      <c r="G106" s="9"/>
      <c r="H106" s="18"/>
      <c r="I106" s="18"/>
      <c r="J106" s="18"/>
      <c r="K106" s="18"/>
      <c r="L106" s="77"/>
      <c r="M106" s="77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68"/>
    </row>
    <row r="107" spans="1:29" s="23" customFormat="1" x14ac:dyDescent="0.25">
      <c r="A107" s="69"/>
      <c r="B107" s="70" t="s">
        <v>1</v>
      </c>
      <c r="C107" s="34"/>
      <c r="D107" s="34"/>
      <c r="E107" s="34"/>
      <c r="F107" s="34"/>
      <c r="G107" s="34"/>
      <c r="H107" s="71"/>
      <c r="I107" s="71"/>
      <c r="J107" s="71"/>
      <c r="K107" s="71"/>
      <c r="L107" s="86"/>
      <c r="M107" s="86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2"/>
    </row>
    <row r="108" spans="1:29" s="152" customFormat="1" ht="135" x14ac:dyDescent="0.25">
      <c r="A108" s="145">
        <v>27</v>
      </c>
      <c r="B108" s="146"/>
      <c r="C108" s="154" t="s">
        <v>135</v>
      </c>
      <c r="D108" s="156" t="s">
        <v>136</v>
      </c>
      <c r="E108" s="76" t="s">
        <v>137</v>
      </c>
      <c r="F108" s="76" t="s">
        <v>138</v>
      </c>
      <c r="G108" s="76" t="s">
        <v>139</v>
      </c>
      <c r="H108" s="149"/>
      <c r="I108" s="149" t="s">
        <v>112</v>
      </c>
      <c r="J108" s="148">
        <f>SUM(O108:AC108)</f>
        <v>105</v>
      </c>
      <c r="K108" s="149"/>
      <c r="L108" s="150">
        <v>43101</v>
      </c>
      <c r="M108" s="150">
        <v>43465</v>
      </c>
      <c r="N108" s="20" t="s">
        <v>26</v>
      </c>
      <c r="O108" s="42"/>
      <c r="P108" s="43">
        <v>105</v>
      </c>
      <c r="Q108" s="43"/>
      <c r="R108" s="43"/>
      <c r="S108" s="43"/>
      <c r="T108" s="44"/>
      <c r="U108" s="44"/>
      <c r="V108" s="44"/>
      <c r="W108" s="44"/>
      <c r="X108" s="44"/>
      <c r="Y108" s="44"/>
      <c r="Z108" s="44"/>
      <c r="AA108" s="44"/>
      <c r="AB108" s="44"/>
      <c r="AC108" s="45"/>
    </row>
    <row r="109" spans="1:29" x14ac:dyDescent="0.25">
      <c r="A109" s="1"/>
      <c r="B109" s="21"/>
      <c r="C109" s="2"/>
      <c r="D109" s="2"/>
      <c r="E109" s="2"/>
      <c r="F109" s="2"/>
      <c r="G109" s="2"/>
      <c r="H109" s="22"/>
      <c r="I109" s="22"/>
      <c r="J109" s="22"/>
      <c r="K109" s="22"/>
      <c r="L109" s="81"/>
      <c r="M109" s="81"/>
      <c r="N109" s="6"/>
      <c r="O109" s="42"/>
      <c r="P109" s="43"/>
      <c r="Q109" s="43"/>
      <c r="R109" s="43"/>
      <c r="S109" s="43"/>
      <c r="T109" s="44"/>
      <c r="U109" s="44"/>
      <c r="V109" s="44"/>
      <c r="W109" s="44"/>
      <c r="X109" s="44"/>
      <c r="Y109" s="44"/>
      <c r="Z109" s="44"/>
      <c r="AA109" s="44"/>
      <c r="AB109" s="44"/>
      <c r="AC109" s="45"/>
    </row>
    <row r="110" spans="1:29" s="23" customFormat="1" x14ac:dyDescent="0.25">
      <c r="A110" s="69"/>
      <c r="B110" s="70" t="s">
        <v>2</v>
      </c>
      <c r="C110" s="34"/>
      <c r="D110" s="34"/>
      <c r="E110" s="34"/>
      <c r="F110" s="34"/>
      <c r="G110" s="34"/>
      <c r="H110" s="71"/>
      <c r="I110" s="71"/>
      <c r="J110" s="71"/>
      <c r="K110" s="71"/>
      <c r="L110" s="86"/>
      <c r="M110" s="86"/>
      <c r="N110" s="73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2"/>
    </row>
    <row r="111" spans="1:29" s="152" customFormat="1" ht="120" x14ac:dyDescent="0.25">
      <c r="A111" s="145">
        <v>50</v>
      </c>
      <c r="B111" s="146"/>
      <c r="C111" s="154" t="s">
        <v>171</v>
      </c>
      <c r="D111" s="157" t="s">
        <v>172</v>
      </c>
      <c r="E111" s="76" t="s">
        <v>153</v>
      </c>
      <c r="F111" s="164" t="s">
        <v>154</v>
      </c>
      <c r="G111" s="157" t="s">
        <v>155</v>
      </c>
      <c r="H111" s="149"/>
      <c r="I111" s="149" t="s">
        <v>112</v>
      </c>
      <c r="J111" s="148">
        <f>SUM(O111:AC111)</f>
        <v>375</v>
      </c>
      <c r="K111" s="149"/>
      <c r="L111" s="150">
        <v>44562</v>
      </c>
      <c r="M111" s="150">
        <v>44926</v>
      </c>
      <c r="N111" s="20" t="s">
        <v>27</v>
      </c>
      <c r="O111" s="42"/>
      <c r="P111" s="43"/>
      <c r="Q111" s="43"/>
      <c r="R111" s="43"/>
      <c r="S111" s="43"/>
      <c r="T111" s="44">
        <v>375</v>
      </c>
      <c r="U111" s="44"/>
      <c r="V111" s="44"/>
      <c r="W111" s="44"/>
      <c r="X111" s="44"/>
      <c r="Y111" s="44"/>
      <c r="Z111" s="44"/>
      <c r="AA111" s="44"/>
      <c r="AB111" s="44"/>
      <c r="AC111" s="45"/>
    </row>
    <row r="112" spans="1:29" s="152" customFormat="1" ht="120" x14ac:dyDescent="0.25">
      <c r="A112" s="145">
        <v>77</v>
      </c>
      <c r="B112" s="146"/>
      <c r="C112" s="154" t="s">
        <v>185</v>
      </c>
      <c r="D112" s="157" t="s">
        <v>186</v>
      </c>
      <c r="E112" s="76" t="s">
        <v>153</v>
      </c>
      <c r="F112" s="164" t="s">
        <v>154</v>
      </c>
      <c r="G112" s="157" t="s">
        <v>155</v>
      </c>
      <c r="H112" s="149"/>
      <c r="I112" s="149" t="s">
        <v>112</v>
      </c>
      <c r="J112" s="148">
        <f>SUM(O112:AC112)</f>
        <v>45</v>
      </c>
      <c r="K112" s="149"/>
      <c r="L112" s="150">
        <v>46023</v>
      </c>
      <c r="M112" s="150">
        <v>46387</v>
      </c>
      <c r="N112" s="20" t="s">
        <v>27</v>
      </c>
      <c r="O112" s="42"/>
      <c r="P112" s="43"/>
      <c r="Q112" s="43"/>
      <c r="R112" s="43"/>
      <c r="S112" s="43"/>
      <c r="T112" s="44"/>
      <c r="U112" s="44"/>
      <c r="V112" s="44"/>
      <c r="W112" s="44"/>
      <c r="X112" s="44">
        <v>45</v>
      </c>
      <c r="Y112" s="44"/>
      <c r="Z112" s="44"/>
      <c r="AA112" s="44"/>
      <c r="AB112" s="44"/>
      <c r="AC112" s="45"/>
    </row>
    <row r="113" spans="1:29" s="152" customFormat="1" ht="120" x14ac:dyDescent="0.25">
      <c r="A113" s="145">
        <v>84</v>
      </c>
      <c r="B113" s="146"/>
      <c r="C113" s="154" t="s">
        <v>191</v>
      </c>
      <c r="D113" s="157" t="s">
        <v>192</v>
      </c>
      <c r="E113" s="76" t="s">
        <v>153</v>
      </c>
      <c r="F113" s="164" t="s">
        <v>154</v>
      </c>
      <c r="G113" s="157" t="s">
        <v>155</v>
      </c>
      <c r="H113" s="149"/>
      <c r="I113" s="149" t="s">
        <v>112</v>
      </c>
      <c r="J113" s="148">
        <f>SUM(O113:AC113)</f>
        <v>45</v>
      </c>
      <c r="K113" s="149"/>
      <c r="L113" s="150">
        <v>46753</v>
      </c>
      <c r="M113" s="150">
        <v>47118</v>
      </c>
      <c r="N113" s="20" t="s">
        <v>27</v>
      </c>
      <c r="O113" s="42"/>
      <c r="P113" s="43"/>
      <c r="Q113" s="43"/>
      <c r="R113" s="43"/>
      <c r="S113" s="43"/>
      <c r="T113" s="44"/>
      <c r="U113" s="44"/>
      <c r="V113" s="44"/>
      <c r="W113" s="44"/>
      <c r="X113" s="44"/>
      <c r="Y113" s="44"/>
      <c r="Z113" s="44">
        <v>45</v>
      </c>
      <c r="AA113" s="44"/>
      <c r="AB113" s="44"/>
      <c r="AC113" s="45"/>
    </row>
    <row r="114" spans="1:29" x14ac:dyDescent="0.25">
      <c r="A114" s="1"/>
      <c r="B114" s="21"/>
      <c r="C114" s="2"/>
      <c r="D114" s="2"/>
      <c r="E114" s="2"/>
      <c r="F114" s="2"/>
      <c r="G114" s="2"/>
      <c r="H114" s="22"/>
      <c r="I114" s="22"/>
      <c r="J114" s="22"/>
      <c r="K114" s="22"/>
      <c r="L114" s="81"/>
      <c r="M114" s="81"/>
      <c r="N114" s="6"/>
      <c r="O114" s="42"/>
      <c r="P114" s="43"/>
      <c r="Q114" s="43"/>
      <c r="R114" s="43"/>
      <c r="S114" s="43"/>
      <c r="T114" s="44"/>
      <c r="U114" s="44"/>
      <c r="V114" s="44"/>
      <c r="W114" s="44"/>
      <c r="X114" s="44"/>
      <c r="Y114" s="44"/>
      <c r="Z114" s="44"/>
      <c r="AA114" s="44"/>
      <c r="AB114" s="44"/>
      <c r="AC114" s="45"/>
    </row>
    <row r="115" spans="1:29" s="23" customFormat="1" x14ac:dyDescent="0.25">
      <c r="A115" s="69"/>
      <c r="B115" s="70" t="s">
        <v>3</v>
      </c>
      <c r="C115" s="34"/>
      <c r="D115" s="34"/>
      <c r="E115" s="34"/>
      <c r="F115" s="34"/>
      <c r="G115" s="34"/>
      <c r="H115" s="71"/>
      <c r="I115" s="71"/>
      <c r="J115" s="71"/>
      <c r="K115" s="71"/>
      <c r="L115" s="86"/>
      <c r="M115" s="86"/>
      <c r="N115" s="73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2"/>
    </row>
    <row r="116" spans="1:29" s="152" customFormat="1" ht="120" x14ac:dyDescent="0.25">
      <c r="A116" s="145">
        <v>78</v>
      </c>
      <c r="B116" s="146"/>
      <c r="C116" s="154" t="s">
        <v>187</v>
      </c>
      <c r="D116" s="156" t="s">
        <v>158</v>
      </c>
      <c r="E116" s="76" t="s">
        <v>109</v>
      </c>
      <c r="F116" s="76" t="s">
        <v>126</v>
      </c>
      <c r="G116" s="76" t="s">
        <v>127</v>
      </c>
      <c r="H116" s="149"/>
      <c r="I116" s="149" t="s">
        <v>112</v>
      </c>
      <c r="J116" s="148">
        <f>SUM(O116:AC116)</f>
        <v>45</v>
      </c>
      <c r="K116" s="149"/>
      <c r="L116" s="150">
        <v>46113</v>
      </c>
      <c r="M116" s="150">
        <v>46387</v>
      </c>
      <c r="N116" s="20" t="s">
        <v>27</v>
      </c>
      <c r="O116" s="42"/>
      <c r="P116" s="43"/>
      <c r="Q116" s="43"/>
      <c r="R116" s="43"/>
      <c r="S116" s="43"/>
      <c r="T116" s="44"/>
      <c r="U116" s="44"/>
      <c r="V116" s="44"/>
      <c r="W116" s="44"/>
      <c r="X116" s="44">
        <v>45</v>
      </c>
      <c r="Y116" s="44"/>
      <c r="Z116" s="44"/>
      <c r="AA116" s="44"/>
      <c r="AB116" s="44"/>
      <c r="AC116" s="45"/>
    </row>
    <row r="117" spans="1:29" ht="15.75" thickBot="1" x14ac:dyDescent="0.3">
      <c r="A117" s="1"/>
      <c r="B117" s="90"/>
      <c r="C117" s="2"/>
      <c r="D117" s="2"/>
      <c r="E117" s="2"/>
      <c r="F117" s="2"/>
      <c r="G117" s="2"/>
      <c r="H117" s="22"/>
      <c r="I117" s="22"/>
      <c r="J117" s="22"/>
      <c r="K117" s="22"/>
      <c r="L117" s="81"/>
      <c r="M117" s="81"/>
      <c r="N117" s="6"/>
      <c r="O117" s="42"/>
      <c r="P117" s="43"/>
      <c r="Q117" s="43"/>
      <c r="R117" s="43"/>
      <c r="S117" s="43"/>
      <c r="T117" s="44"/>
      <c r="U117" s="44"/>
      <c r="V117" s="44"/>
      <c r="W117" s="44"/>
      <c r="X117" s="44"/>
      <c r="Y117" s="44"/>
      <c r="Z117" s="44"/>
      <c r="AA117" s="44"/>
      <c r="AB117" s="44"/>
      <c r="AC117" s="89"/>
    </row>
    <row r="118" spans="1:29" s="65" customFormat="1" ht="15.75" thickBot="1" x14ac:dyDescent="0.25">
      <c r="A118" s="58"/>
      <c r="B118" s="59" t="s">
        <v>0</v>
      </c>
      <c r="C118" s="59"/>
      <c r="D118" s="59"/>
      <c r="E118" s="59"/>
      <c r="F118" s="59"/>
      <c r="G118" s="59"/>
      <c r="H118" s="59"/>
      <c r="I118" s="59"/>
      <c r="J118" s="59">
        <f>SUM(J78:J117)</f>
        <v>46885</v>
      </c>
      <c r="K118" s="59">
        <v>3531</v>
      </c>
      <c r="L118" s="59"/>
      <c r="M118" s="59"/>
      <c r="N118" s="60"/>
      <c r="O118" s="61">
        <f t="shared" ref="O118:AC118" si="4">SUM(O12:O117)</f>
        <v>3530.55</v>
      </c>
      <c r="P118" s="62">
        <f t="shared" si="4"/>
        <v>3530.55</v>
      </c>
      <c r="Q118" s="62">
        <f t="shared" si="4"/>
        <v>3530.55</v>
      </c>
      <c r="R118" s="62">
        <f t="shared" si="4"/>
        <v>3530.55</v>
      </c>
      <c r="S118" s="62">
        <f t="shared" si="4"/>
        <v>3530.55</v>
      </c>
      <c r="T118" s="63">
        <f t="shared" si="4"/>
        <v>3530.55</v>
      </c>
      <c r="U118" s="63">
        <f t="shared" si="4"/>
        <v>3530.55</v>
      </c>
      <c r="V118" s="63">
        <f t="shared" si="4"/>
        <v>3530.55</v>
      </c>
      <c r="W118" s="63">
        <f t="shared" si="4"/>
        <v>3530.55</v>
      </c>
      <c r="X118" s="63">
        <f t="shared" si="4"/>
        <v>3530.55</v>
      </c>
      <c r="Y118" s="63">
        <f t="shared" si="4"/>
        <v>3530.55</v>
      </c>
      <c r="Z118" s="63">
        <f t="shared" si="4"/>
        <v>3530.55</v>
      </c>
      <c r="AA118" s="63">
        <f t="shared" si="4"/>
        <v>3530.55</v>
      </c>
      <c r="AB118" s="63">
        <f t="shared" si="4"/>
        <v>3530.55</v>
      </c>
      <c r="AC118" s="64">
        <f t="shared" si="4"/>
        <v>3530.55</v>
      </c>
    </row>
    <row r="119" spans="1:29" ht="15.75" x14ac:dyDescent="0.25">
      <c r="A119" s="24"/>
      <c r="B119" s="25"/>
      <c r="C119" s="25"/>
      <c r="D119" s="25"/>
      <c r="E119" s="25"/>
      <c r="F119" s="25"/>
      <c r="G119" s="25"/>
      <c r="H119" s="25"/>
      <c r="I119" s="26"/>
      <c r="K119" s="36" t="s">
        <v>59</v>
      </c>
    </row>
    <row r="120" spans="1:29" s="39" customFormat="1" ht="15.75" x14ac:dyDescent="0.25">
      <c r="K120" s="46"/>
    </row>
    <row r="121" spans="1:29" s="39" customFormat="1" ht="60" x14ac:dyDescent="0.25">
      <c r="A121" s="47"/>
      <c r="B121" s="48" t="s">
        <v>35</v>
      </c>
      <c r="C121" s="49" t="s">
        <v>36</v>
      </c>
      <c r="K121" s="46"/>
    </row>
    <row r="122" spans="1:29" s="39" customFormat="1" ht="15.75" x14ac:dyDescent="0.25">
      <c r="A122" s="50" t="s">
        <v>37</v>
      </c>
      <c r="B122" s="51" t="s">
        <v>60</v>
      </c>
      <c r="C122" s="52">
        <f>K118</f>
        <v>3531</v>
      </c>
      <c r="K122" s="46"/>
    </row>
    <row r="123" spans="1:29" s="39" customFormat="1" ht="15.75" x14ac:dyDescent="0.25">
      <c r="A123" s="50" t="s">
        <v>38</v>
      </c>
      <c r="B123" s="51" t="s">
        <v>61</v>
      </c>
      <c r="C123" s="52">
        <f>C122*4</f>
        <v>14124</v>
      </c>
      <c r="K123" s="46"/>
    </row>
    <row r="124" spans="1:29" s="39" customFormat="1" ht="15.75" thickBot="1" x14ac:dyDescent="0.3">
      <c r="A124" s="53" t="s">
        <v>39</v>
      </c>
      <c r="B124" s="54" t="s">
        <v>62</v>
      </c>
      <c r="C124" s="55">
        <f>C122*10</f>
        <v>35310</v>
      </c>
    </row>
    <row r="125" spans="1:29" s="39" customFormat="1" x14ac:dyDescent="0.25">
      <c r="A125" s="56"/>
      <c r="B125" s="57"/>
      <c r="C125" s="57"/>
    </row>
    <row r="127" spans="1:29" x14ac:dyDescent="0.25">
      <c r="B127" s="27"/>
    </row>
    <row r="128" spans="1:29" x14ac:dyDescent="0.25">
      <c r="B128" s="28"/>
    </row>
    <row r="129" spans="2:2" x14ac:dyDescent="0.25">
      <c r="B129" s="28"/>
    </row>
    <row r="130" spans="2:2" x14ac:dyDescent="0.25">
      <c r="B130" s="28"/>
    </row>
    <row r="131" spans="2:2" x14ac:dyDescent="0.25">
      <c r="B131" s="28"/>
    </row>
    <row r="133" spans="2:2" x14ac:dyDescent="0.25">
      <c r="B133" s="29"/>
    </row>
    <row r="141" spans="2:2" x14ac:dyDescent="0.25">
      <c r="B141" s="29"/>
    </row>
  </sheetData>
  <mergeCells count="59"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R4:AC4"/>
    <mergeCell ref="R6:AC6"/>
    <mergeCell ref="A4:J4"/>
    <mergeCell ref="A6:J6"/>
    <mergeCell ref="K6:Q6"/>
    <mergeCell ref="K4:Q4"/>
    <mergeCell ref="K7:Q7"/>
    <mergeCell ref="A8:C8"/>
    <mergeCell ref="A9:A11"/>
    <mergeCell ref="B9:D10"/>
    <mergeCell ref="E9:G9"/>
    <mergeCell ref="I9:I11"/>
    <mergeCell ref="H9:H11"/>
    <mergeCell ref="R7:AC7"/>
    <mergeCell ref="AB10:AB11"/>
    <mergeCell ref="AC10:AC11"/>
    <mergeCell ref="T10:T11"/>
    <mergeCell ref="U10:U11"/>
    <mergeCell ref="V10:V11"/>
    <mergeCell ref="O10:O11"/>
    <mergeCell ref="L9:M9"/>
    <mergeCell ref="O9:AC9"/>
    <mergeCell ref="Z10:Z11"/>
    <mergeCell ref="AA10:AA11"/>
    <mergeCell ref="W10:W11"/>
    <mergeCell ref="X10:X11"/>
    <mergeCell ref="Y10:Y11"/>
    <mergeCell ref="R10:R11"/>
    <mergeCell ref="S10:S11"/>
    <mergeCell ref="P10:P11"/>
    <mergeCell ref="Q10:Q11"/>
    <mergeCell ref="A76:C76"/>
    <mergeCell ref="E10:E11"/>
    <mergeCell ref="F10:F11"/>
    <mergeCell ref="G10:G11"/>
    <mergeCell ref="A19:A20"/>
    <mergeCell ref="A54:C54"/>
    <mergeCell ref="A21:A22"/>
    <mergeCell ref="A23:A24"/>
    <mergeCell ref="A25:A26"/>
    <mergeCell ref="A29:A30"/>
    <mergeCell ref="K9:K11"/>
    <mergeCell ref="A35:A36"/>
    <mergeCell ref="L10:L11"/>
    <mergeCell ref="M10:M11"/>
    <mergeCell ref="N10:N11"/>
    <mergeCell ref="J10:J11"/>
    <mergeCell ref="A31:A32"/>
    <mergeCell ref="A33:A34"/>
    <mergeCell ref="A27:A28"/>
  </mergeCells>
  <phoneticPr fontId="8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4"/>
  <sheetViews>
    <sheetView topLeftCell="A23" zoomScale="50" zoomScaleNormal="50" workbookViewId="0">
      <selection activeCell="D44" sqref="D44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22" t="s">
        <v>57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</row>
    <row r="2" spans="1:29" x14ac:dyDescent="0.25">
      <c r="A2" s="225" t="s">
        <v>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</row>
    <row r="3" spans="1:29" x14ac:dyDescent="0.25">
      <c r="A3" s="206" t="s">
        <v>7</v>
      </c>
      <c r="B3" s="207"/>
      <c r="C3" s="207"/>
      <c r="D3" s="207"/>
      <c r="E3" s="207"/>
      <c r="F3" s="207"/>
      <c r="G3" s="207"/>
      <c r="H3" s="207"/>
      <c r="I3" s="207"/>
      <c r="J3" s="207"/>
      <c r="K3" s="228" t="s">
        <v>220</v>
      </c>
      <c r="L3" s="228"/>
      <c r="M3" s="228"/>
      <c r="N3" s="228"/>
      <c r="O3" s="228"/>
      <c r="P3" s="228"/>
      <c r="Q3" s="228"/>
      <c r="R3" s="228" t="s">
        <v>197</v>
      </c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9"/>
    </row>
    <row r="4" spans="1:29" x14ac:dyDescent="0.25">
      <c r="A4" s="206" t="s">
        <v>8</v>
      </c>
      <c r="B4" s="207"/>
      <c r="C4" s="207"/>
      <c r="D4" s="207"/>
      <c r="E4" s="207"/>
      <c r="F4" s="207"/>
      <c r="G4" s="207"/>
      <c r="H4" s="207"/>
      <c r="I4" s="207"/>
      <c r="J4" s="207"/>
      <c r="K4" s="230" t="s">
        <v>24</v>
      </c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9"/>
    </row>
    <row r="5" spans="1:29" x14ac:dyDescent="0.25">
      <c r="A5" s="206" t="s">
        <v>22</v>
      </c>
      <c r="B5" s="207"/>
      <c r="C5" s="207"/>
      <c r="D5" s="207"/>
      <c r="E5" s="207"/>
      <c r="F5" s="207"/>
      <c r="G5" s="207"/>
      <c r="H5" s="207"/>
      <c r="I5" s="207"/>
      <c r="J5" s="207"/>
      <c r="K5" s="228" t="s">
        <v>40</v>
      </c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9"/>
    </row>
    <row r="6" spans="1:29" x14ac:dyDescent="0.25">
      <c r="A6" s="206" t="s">
        <v>9</v>
      </c>
      <c r="B6" s="207"/>
      <c r="C6" s="207"/>
      <c r="D6" s="207"/>
      <c r="E6" s="207"/>
      <c r="F6" s="207"/>
      <c r="G6" s="207"/>
      <c r="H6" s="207"/>
      <c r="I6" s="207"/>
      <c r="J6" s="207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9"/>
    </row>
    <row r="7" spans="1:29" x14ac:dyDescent="0.25">
      <c r="A7" s="206" t="s">
        <v>10</v>
      </c>
      <c r="B7" s="207"/>
      <c r="C7" s="207"/>
      <c r="D7" s="207"/>
      <c r="E7" s="207"/>
      <c r="F7" s="207"/>
      <c r="G7" s="207"/>
      <c r="H7" s="207"/>
      <c r="I7" s="207"/>
      <c r="J7" s="207"/>
      <c r="K7" s="288" t="s">
        <v>198</v>
      </c>
      <c r="L7" s="288"/>
      <c r="M7" s="288"/>
      <c r="N7" s="288"/>
      <c r="O7" s="288"/>
      <c r="P7" s="288"/>
      <c r="Q7" s="288"/>
      <c r="R7" s="228" t="s">
        <v>221</v>
      </c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9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 x14ac:dyDescent="0.25">
      <c r="A9" s="216" t="s">
        <v>11</v>
      </c>
      <c r="B9" s="214" t="s">
        <v>28</v>
      </c>
      <c r="C9" s="215"/>
      <c r="D9" s="216"/>
      <c r="E9" s="210" t="s">
        <v>29</v>
      </c>
      <c r="F9" s="240"/>
      <c r="G9" s="241"/>
      <c r="H9" s="212" t="s">
        <v>12</v>
      </c>
      <c r="I9" s="212" t="s">
        <v>13</v>
      </c>
      <c r="J9" s="38" t="s">
        <v>14</v>
      </c>
      <c r="K9" s="212" t="s">
        <v>58</v>
      </c>
      <c r="L9" s="212" t="s">
        <v>15</v>
      </c>
      <c r="M9" s="212"/>
      <c r="N9" s="38" t="s">
        <v>16</v>
      </c>
      <c r="O9" s="212" t="s">
        <v>17</v>
      </c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42"/>
    </row>
    <row r="10" spans="1:29" s="39" customFormat="1" ht="30" customHeight="1" x14ac:dyDescent="0.25">
      <c r="A10" s="219"/>
      <c r="B10" s="217"/>
      <c r="C10" s="218"/>
      <c r="D10" s="219"/>
      <c r="E10" s="210" t="s">
        <v>30</v>
      </c>
      <c r="F10" s="210" t="s">
        <v>31</v>
      </c>
      <c r="G10" s="210" t="s">
        <v>32</v>
      </c>
      <c r="H10" s="212"/>
      <c r="I10" s="212"/>
      <c r="J10" s="237" t="s">
        <v>18</v>
      </c>
      <c r="K10" s="212"/>
      <c r="L10" s="231" t="s">
        <v>19</v>
      </c>
      <c r="M10" s="231" t="s">
        <v>20</v>
      </c>
      <c r="N10" s="235" t="s">
        <v>21</v>
      </c>
      <c r="O10" s="220">
        <v>1</v>
      </c>
      <c r="P10" s="233">
        <v>2</v>
      </c>
      <c r="Q10" s="233">
        <v>3</v>
      </c>
      <c r="R10" s="233">
        <v>4</v>
      </c>
      <c r="S10" s="233">
        <v>5</v>
      </c>
      <c r="T10" s="204">
        <v>6</v>
      </c>
      <c r="U10" s="204">
        <v>7</v>
      </c>
      <c r="V10" s="204">
        <v>8</v>
      </c>
      <c r="W10" s="204">
        <v>9</v>
      </c>
      <c r="X10" s="204">
        <v>10</v>
      </c>
      <c r="Y10" s="204">
        <v>11</v>
      </c>
      <c r="Z10" s="204">
        <v>12</v>
      </c>
      <c r="AA10" s="204">
        <v>13</v>
      </c>
      <c r="AB10" s="204">
        <v>14</v>
      </c>
      <c r="AC10" s="243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11"/>
      <c r="F11" s="211"/>
      <c r="G11" s="211"/>
      <c r="H11" s="213"/>
      <c r="I11" s="213"/>
      <c r="J11" s="238"/>
      <c r="K11" s="213"/>
      <c r="L11" s="232"/>
      <c r="M11" s="232"/>
      <c r="N11" s="236"/>
      <c r="O11" s="221"/>
      <c r="P11" s="234"/>
      <c r="Q11" s="234"/>
      <c r="R11" s="234"/>
      <c r="S11" s="234"/>
      <c r="T11" s="205"/>
      <c r="U11" s="205"/>
      <c r="V11" s="205"/>
      <c r="W11" s="205"/>
      <c r="X11" s="205"/>
      <c r="Y11" s="205"/>
      <c r="Z11" s="205"/>
      <c r="AA11" s="205"/>
      <c r="AB11" s="205"/>
      <c r="AC11" s="244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222</v>
      </c>
      <c r="J12" s="2">
        <f>SUM(O12:AC12)</f>
        <v>902.24999999999977</v>
      </c>
      <c r="K12" s="22"/>
      <c r="L12" s="81">
        <v>42736</v>
      </c>
      <c r="M12" s="81">
        <v>48213</v>
      </c>
      <c r="N12" s="37"/>
      <c r="O12" s="42">
        <f t="shared" ref="O12:AC12" si="0">0.05*$K$71</f>
        <v>60.150000000000006</v>
      </c>
      <c r="P12" s="43">
        <f t="shared" si="0"/>
        <v>60.150000000000006</v>
      </c>
      <c r="Q12" s="43">
        <f t="shared" si="0"/>
        <v>60.150000000000006</v>
      </c>
      <c r="R12" s="43">
        <f t="shared" si="0"/>
        <v>60.150000000000006</v>
      </c>
      <c r="S12" s="43">
        <f t="shared" si="0"/>
        <v>60.150000000000006</v>
      </c>
      <c r="T12" s="44">
        <f t="shared" si="0"/>
        <v>60.150000000000006</v>
      </c>
      <c r="U12" s="44">
        <f t="shared" si="0"/>
        <v>60.150000000000006</v>
      </c>
      <c r="V12" s="44">
        <f t="shared" si="0"/>
        <v>60.150000000000006</v>
      </c>
      <c r="W12" s="44">
        <f t="shared" si="0"/>
        <v>60.150000000000006</v>
      </c>
      <c r="X12" s="44">
        <f t="shared" si="0"/>
        <v>60.150000000000006</v>
      </c>
      <c r="Y12" s="44">
        <f t="shared" si="0"/>
        <v>60.150000000000006</v>
      </c>
      <c r="Z12" s="44">
        <f t="shared" si="0"/>
        <v>60.150000000000006</v>
      </c>
      <c r="AA12" s="44">
        <f t="shared" si="0"/>
        <v>60.150000000000006</v>
      </c>
      <c r="AB12" s="44">
        <f t="shared" si="0"/>
        <v>60.150000000000006</v>
      </c>
      <c r="AC12" s="45">
        <f t="shared" si="0"/>
        <v>60.150000000000006</v>
      </c>
    </row>
    <row r="13" spans="1:29" x14ac:dyDescent="0.25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3"/>
      <c r="M15" s="84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7"/>
      <c r="M16" s="77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2" customFormat="1" x14ac:dyDescent="0.25">
      <c r="A17" s="145"/>
      <c r="B17" s="146"/>
      <c r="C17" s="154"/>
      <c r="D17" s="154"/>
      <c r="E17" s="164"/>
      <c r="F17" s="166"/>
      <c r="G17" s="170"/>
      <c r="H17" s="149"/>
      <c r="I17" s="149"/>
      <c r="J17" s="148"/>
      <c r="K17" s="149"/>
      <c r="L17" s="150"/>
      <c r="M17" s="15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5"/>
      <c r="E19" s="31"/>
      <c r="F19" s="66"/>
      <c r="G19" s="31"/>
      <c r="H19" s="22"/>
      <c r="I19" s="22"/>
      <c r="J19" s="2"/>
      <c r="K19" s="22"/>
      <c r="L19" s="81"/>
      <c r="M19" s="81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1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902.24999999999977</v>
      </c>
      <c r="K20" s="59"/>
      <c r="L20" s="85"/>
      <c r="M20" s="85"/>
      <c r="N20" s="102"/>
      <c r="O20" s="103"/>
      <c r="P20" s="104"/>
      <c r="Q20" s="104"/>
      <c r="R20" s="104"/>
      <c r="S20" s="104"/>
      <c r="T20" s="105"/>
      <c r="U20" s="105"/>
      <c r="V20" s="105"/>
      <c r="W20" s="105"/>
      <c r="X20" s="105"/>
      <c r="Y20" s="105"/>
      <c r="Z20" s="105"/>
      <c r="AA20" s="105"/>
      <c r="AB20" s="105"/>
      <c r="AC20" s="106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8"/>
      <c r="M21" s="78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01" t="s">
        <v>42</v>
      </c>
      <c r="B22" s="201"/>
      <c r="C22" s="201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9"/>
      <c r="M23" s="80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43</v>
      </c>
      <c r="C24" s="14"/>
      <c r="D24" s="14"/>
      <c r="E24" s="14"/>
      <c r="F24" s="14"/>
      <c r="G24" s="14"/>
      <c r="H24" s="15"/>
      <c r="I24" s="9"/>
      <c r="J24" s="15"/>
      <c r="K24" s="9"/>
      <c r="L24" s="82"/>
      <c r="M24" s="77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2"/>
      <c r="M25" s="77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5"/>
      <c r="I26" s="22"/>
      <c r="J26" s="75"/>
      <c r="K26" s="22"/>
      <c r="L26" s="87"/>
      <c r="M26" s="81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7"/>
      <c r="M27" s="7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6"/>
      <c r="F28" s="76"/>
      <c r="G28" s="76"/>
      <c r="H28" s="22"/>
      <c r="I28" s="22"/>
      <c r="J28" s="2"/>
      <c r="K28" s="22"/>
      <c r="L28" s="81"/>
      <c r="M28" s="81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7"/>
      <c r="M29" s="77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6"/>
      <c r="F30" s="76"/>
      <c r="G30" s="76"/>
      <c r="H30" s="22"/>
      <c r="I30" s="22"/>
      <c r="J30" s="2"/>
      <c r="K30" s="22"/>
      <c r="L30" s="81"/>
      <c r="M30" s="81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45</v>
      </c>
      <c r="C31" s="9"/>
      <c r="D31" s="9"/>
      <c r="E31" s="9"/>
      <c r="F31" s="9"/>
      <c r="G31" s="9"/>
      <c r="H31" s="18"/>
      <c r="I31" s="18"/>
      <c r="J31" s="18"/>
      <c r="K31" s="18"/>
      <c r="L31" s="77"/>
      <c r="M31" s="77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34"/>
      <c r="D32" s="34"/>
      <c r="E32" s="34"/>
      <c r="F32" s="34"/>
      <c r="G32" s="34"/>
      <c r="H32" s="71"/>
      <c r="I32" s="71"/>
      <c r="J32" s="71"/>
      <c r="K32" s="71"/>
      <c r="L32" s="86"/>
      <c r="M32" s="86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2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1"/>
      <c r="M33" s="81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34"/>
      <c r="D34" s="34"/>
      <c r="E34" s="34"/>
      <c r="F34" s="34"/>
      <c r="G34" s="34"/>
      <c r="H34" s="71"/>
      <c r="I34" s="71"/>
      <c r="J34" s="71"/>
      <c r="K34" s="71"/>
      <c r="L34" s="86"/>
      <c r="M34" s="86"/>
      <c r="N34" s="73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2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1"/>
      <c r="M35" s="81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34"/>
      <c r="D36" s="34"/>
      <c r="E36" s="34"/>
      <c r="F36" s="34"/>
      <c r="G36" s="34"/>
      <c r="H36" s="71"/>
      <c r="I36" s="71"/>
      <c r="J36" s="71"/>
      <c r="K36" s="71"/>
      <c r="L36" s="86"/>
      <c r="M36" s="86"/>
      <c r="N36" s="73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2"/>
    </row>
    <row r="37" spans="1:29" ht="15.75" thickBot="1" x14ac:dyDescent="0.3">
      <c r="A37" s="93"/>
      <c r="B37" s="94"/>
      <c r="C37" s="96"/>
      <c r="D37" s="96"/>
      <c r="E37" s="96"/>
      <c r="F37" s="96"/>
      <c r="G37" s="96"/>
      <c r="H37" s="95"/>
      <c r="I37" s="95"/>
      <c r="J37" s="95"/>
      <c r="K37" s="95"/>
      <c r="L37" s="97"/>
      <c r="M37" s="97"/>
      <c r="N37" s="107"/>
      <c r="O37" s="98"/>
      <c r="P37" s="99"/>
      <c r="Q37" s="99"/>
      <c r="R37" s="99"/>
      <c r="S37" s="99"/>
      <c r="T37" s="100"/>
      <c r="U37" s="100"/>
      <c r="V37" s="100"/>
      <c r="W37" s="100"/>
      <c r="X37" s="100"/>
      <c r="Y37" s="100"/>
      <c r="Z37" s="100"/>
      <c r="AA37" s="100"/>
      <c r="AB37" s="100"/>
      <c r="AC37" s="89"/>
    </row>
    <row r="38" spans="1:29" ht="15.75" thickBot="1" x14ac:dyDescent="0.3">
      <c r="A38" s="115"/>
      <c r="B38" s="116" t="s">
        <v>46</v>
      </c>
      <c r="C38" s="117"/>
      <c r="D38" s="117"/>
      <c r="E38" s="117"/>
      <c r="F38" s="117"/>
      <c r="G38" s="117"/>
      <c r="H38" s="118"/>
      <c r="I38" s="118"/>
      <c r="J38" s="118">
        <f>SUM(J24:J37)</f>
        <v>0</v>
      </c>
      <c r="K38" s="118"/>
      <c r="L38" s="119"/>
      <c r="M38" s="119"/>
      <c r="N38" s="102"/>
      <c r="O38" s="120"/>
      <c r="P38" s="121"/>
      <c r="Q38" s="121"/>
      <c r="R38" s="121"/>
      <c r="S38" s="121"/>
      <c r="T38" s="122"/>
      <c r="U38" s="122"/>
      <c r="V38" s="122"/>
      <c r="W38" s="122"/>
      <c r="X38" s="122"/>
      <c r="Y38" s="122"/>
      <c r="Z38" s="122"/>
      <c r="AA38" s="122"/>
      <c r="AB38" s="122"/>
      <c r="AC38" s="123"/>
    </row>
    <row r="39" spans="1:29" ht="15.75" thickBot="1" x14ac:dyDescent="0.3">
      <c r="A39" s="108"/>
      <c r="B39" s="109"/>
      <c r="C39" s="110"/>
      <c r="D39" s="110"/>
      <c r="E39" s="110"/>
      <c r="F39" s="110"/>
      <c r="G39" s="110"/>
      <c r="H39" s="111"/>
      <c r="I39" s="111"/>
      <c r="J39" s="112"/>
      <c r="K39" s="112"/>
      <c r="L39" s="113"/>
      <c r="M39" s="113"/>
      <c r="N39" s="112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114"/>
    </row>
    <row r="40" spans="1:29" x14ac:dyDescent="0.25">
      <c r="A40" s="201" t="s">
        <v>47</v>
      </c>
      <c r="B40" s="201"/>
      <c r="C40" s="201"/>
      <c r="D40" s="25"/>
      <c r="E40" s="25"/>
      <c r="F40" s="25"/>
      <c r="G40" s="25"/>
      <c r="H40" s="25"/>
      <c r="I40" s="26"/>
      <c r="L40" s="78"/>
      <c r="M40" s="78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9"/>
      <c r="M41" s="80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48</v>
      </c>
      <c r="C42" s="14"/>
      <c r="D42" s="14"/>
      <c r="E42" s="14"/>
      <c r="F42" s="14"/>
      <c r="G42" s="14"/>
      <c r="H42" s="15"/>
      <c r="I42" s="9"/>
      <c r="J42" s="15"/>
      <c r="K42" s="9"/>
      <c r="L42" s="82"/>
      <c r="M42" s="77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2"/>
      <c r="M43" s="77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152" customFormat="1" ht="90" x14ac:dyDescent="0.25">
      <c r="A44" s="145">
        <v>2</v>
      </c>
      <c r="B44" s="146"/>
      <c r="C44" s="147" t="s">
        <v>201</v>
      </c>
      <c r="D44" s="140" t="s">
        <v>293</v>
      </c>
      <c r="E44" s="166" t="s">
        <v>97</v>
      </c>
      <c r="F44" s="166" t="s">
        <v>142</v>
      </c>
      <c r="G44" s="166" t="s">
        <v>143</v>
      </c>
      <c r="H44" s="168" t="s">
        <v>202</v>
      </c>
      <c r="I44" s="149" t="s">
        <v>203</v>
      </c>
      <c r="J44" s="148">
        <f t="shared" ref="J44:J51" si="1">SUM(O44:AC44)</f>
        <v>234</v>
      </c>
      <c r="K44" s="149"/>
      <c r="L44" s="150">
        <v>42826</v>
      </c>
      <c r="M44" s="150">
        <v>43100</v>
      </c>
      <c r="N44" s="37" t="s">
        <v>25</v>
      </c>
      <c r="O44" s="42">
        <v>234</v>
      </c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s="152" customFormat="1" ht="90" x14ac:dyDescent="0.25">
      <c r="A45" s="145">
        <v>3</v>
      </c>
      <c r="B45" s="146"/>
      <c r="C45" s="147" t="s">
        <v>201</v>
      </c>
      <c r="D45" s="140" t="s">
        <v>204</v>
      </c>
      <c r="E45" s="166" t="s">
        <v>97</v>
      </c>
      <c r="F45" s="166" t="s">
        <v>205</v>
      </c>
      <c r="G45" s="166" t="s">
        <v>143</v>
      </c>
      <c r="H45" s="168" t="s">
        <v>202</v>
      </c>
      <c r="I45" s="149" t="s">
        <v>203</v>
      </c>
      <c r="J45" s="148">
        <f t="shared" si="1"/>
        <v>3475</v>
      </c>
      <c r="K45" s="149"/>
      <c r="L45" s="150">
        <v>43191</v>
      </c>
      <c r="M45" s="150">
        <v>44561</v>
      </c>
      <c r="N45" s="37" t="s">
        <v>26</v>
      </c>
      <c r="O45" s="42"/>
      <c r="P45" s="43">
        <v>1143</v>
      </c>
      <c r="Q45" s="43">
        <v>1043</v>
      </c>
      <c r="R45" s="43">
        <v>1143</v>
      </c>
      <c r="S45" s="43">
        <v>146</v>
      </c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 x14ac:dyDescent="0.25">
      <c r="A46" s="145">
        <v>5</v>
      </c>
      <c r="B46" s="146"/>
      <c r="C46" s="169" t="s">
        <v>222</v>
      </c>
      <c r="D46" s="169" t="s">
        <v>206</v>
      </c>
      <c r="E46" s="166" t="s">
        <v>101</v>
      </c>
      <c r="F46" s="166" t="s">
        <v>205</v>
      </c>
      <c r="G46" s="166" t="s">
        <v>207</v>
      </c>
      <c r="H46" s="168" t="s">
        <v>202</v>
      </c>
      <c r="I46" s="149" t="s">
        <v>222</v>
      </c>
      <c r="J46" s="148">
        <f t="shared" si="1"/>
        <v>100</v>
      </c>
      <c r="K46" s="149"/>
      <c r="L46" s="150">
        <v>43556</v>
      </c>
      <c r="M46" s="150" t="s">
        <v>208</v>
      </c>
      <c r="N46" s="37" t="s">
        <v>26</v>
      </c>
      <c r="O46" s="42"/>
      <c r="P46" s="43"/>
      <c r="Q46" s="43">
        <v>100</v>
      </c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 x14ac:dyDescent="0.25">
      <c r="A47" s="145">
        <v>10</v>
      </c>
      <c r="B47" s="146"/>
      <c r="C47" s="147" t="s">
        <v>209</v>
      </c>
      <c r="D47" s="148" t="s">
        <v>210</v>
      </c>
      <c r="E47" s="166" t="s">
        <v>97</v>
      </c>
      <c r="F47" s="166" t="s">
        <v>205</v>
      </c>
      <c r="G47" s="166" t="s">
        <v>143</v>
      </c>
      <c r="H47" s="149"/>
      <c r="I47" s="149" t="s">
        <v>203</v>
      </c>
      <c r="J47" s="148">
        <f t="shared" si="1"/>
        <v>997</v>
      </c>
      <c r="K47" s="149"/>
      <c r="L47" s="150">
        <v>44287</v>
      </c>
      <c r="M47" s="150">
        <v>44560</v>
      </c>
      <c r="N47" s="37" t="s">
        <v>26</v>
      </c>
      <c r="O47" s="42"/>
      <c r="P47" s="43"/>
      <c r="Q47" s="43"/>
      <c r="R47" s="43"/>
      <c r="S47" s="43">
        <v>997</v>
      </c>
      <c r="T47" s="44"/>
      <c r="U47" s="44"/>
      <c r="V47" s="44"/>
      <c r="W47" s="44"/>
      <c r="X47" s="44"/>
      <c r="Y47" s="44"/>
      <c r="Z47" s="44"/>
      <c r="AA47" s="44"/>
      <c r="AB47" s="44"/>
      <c r="AC47" s="45"/>
    </row>
    <row r="48" spans="1:29" s="152" customFormat="1" ht="90" x14ac:dyDescent="0.25">
      <c r="A48" s="145">
        <v>11</v>
      </c>
      <c r="B48" s="146"/>
      <c r="C48" s="147" t="s">
        <v>209</v>
      </c>
      <c r="D48" s="148" t="s">
        <v>211</v>
      </c>
      <c r="E48" s="166" t="s">
        <v>97</v>
      </c>
      <c r="F48" s="166" t="s">
        <v>205</v>
      </c>
      <c r="G48" s="166" t="s">
        <v>143</v>
      </c>
      <c r="H48" s="168" t="s">
        <v>202</v>
      </c>
      <c r="I48" s="149" t="s">
        <v>203</v>
      </c>
      <c r="J48" s="148">
        <f t="shared" si="1"/>
        <v>2286</v>
      </c>
      <c r="K48" s="149"/>
      <c r="L48" s="150">
        <v>44652</v>
      </c>
      <c r="M48" s="150">
        <v>45291</v>
      </c>
      <c r="N48" s="37" t="s">
        <v>27</v>
      </c>
      <c r="O48" s="42"/>
      <c r="P48" s="43"/>
      <c r="Q48" s="43"/>
      <c r="R48" s="43"/>
      <c r="S48" s="43"/>
      <c r="T48" s="44">
        <v>1143</v>
      </c>
      <c r="U48" s="44">
        <v>1143</v>
      </c>
      <c r="V48" s="44"/>
      <c r="W48" s="44"/>
      <c r="X48" s="44"/>
      <c r="Y48" s="44"/>
      <c r="Z48" s="44"/>
      <c r="AA48" s="44"/>
      <c r="AB48" s="44"/>
      <c r="AC48" s="45"/>
    </row>
    <row r="49" spans="1:29" s="152" customFormat="1" ht="90" x14ac:dyDescent="0.25">
      <c r="A49" s="145">
        <v>12</v>
      </c>
      <c r="B49" s="146"/>
      <c r="C49" s="147" t="s">
        <v>212</v>
      </c>
      <c r="D49" s="148" t="s">
        <v>213</v>
      </c>
      <c r="E49" s="166" t="s">
        <v>97</v>
      </c>
      <c r="F49" s="166" t="s">
        <v>205</v>
      </c>
      <c r="G49" s="166" t="s">
        <v>143</v>
      </c>
      <c r="H49" s="149"/>
      <c r="I49" s="149" t="s">
        <v>203</v>
      </c>
      <c r="J49" s="148">
        <f t="shared" si="1"/>
        <v>4975</v>
      </c>
      <c r="K49" s="149"/>
      <c r="L49" s="150">
        <v>45383</v>
      </c>
      <c r="M49" s="150">
        <v>47118</v>
      </c>
      <c r="N49" s="37" t="s">
        <v>27</v>
      </c>
      <c r="O49" s="42"/>
      <c r="P49" s="43"/>
      <c r="Q49" s="43"/>
      <c r="R49" s="43"/>
      <c r="S49" s="43"/>
      <c r="T49" s="44"/>
      <c r="U49" s="44"/>
      <c r="V49" s="44">
        <v>1143</v>
      </c>
      <c r="W49" s="44">
        <v>1143</v>
      </c>
      <c r="X49" s="44">
        <v>1143</v>
      </c>
      <c r="Y49" s="44">
        <v>1143</v>
      </c>
      <c r="Z49" s="44">
        <v>403</v>
      </c>
      <c r="AA49" s="44"/>
      <c r="AB49" s="44"/>
      <c r="AC49" s="45"/>
    </row>
    <row r="50" spans="1:29" s="152" customFormat="1" ht="90" x14ac:dyDescent="0.25">
      <c r="A50" s="145">
        <v>14</v>
      </c>
      <c r="B50" s="146"/>
      <c r="C50" s="169" t="s">
        <v>222</v>
      </c>
      <c r="D50" s="169" t="s">
        <v>206</v>
      </c>
      <c r="E50" s="166" t="s">
        <v>101</v>
      </c>
      <c r="F50" s="166" t="s">
        <v>205</v>
      </c>
      <c r="G50" s="166" t="s">
        <v>207</v>
      </c>
      <c r="H50" s="168" t="s">
        <v>202</v>
      </c>
      <c r="I50" s="149" t="s">
        <v>222</v>
      </c>
      <c r="J50" s="148">
        <f t="shared" si="1"/>
        <v>740</v>
      </c>
      <c r="K50" s="149"/>
      <c r="L50" s="150">
        <v>46844</v>
      </c>
      <c r="M50" s="150">
        <v>47118</v>
      </c>
      <c r="N50" s="37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>
        <v>740</v>
      </c>
      <c r="AA50" s="44"/>
      <c r="AB50" s="44"/>
      <c r="AC50" s="45"/>
    </row>
    <row r="51" spans="1:29" s="152" customFormat="1" ht="90" x14ac:dyDescent="0.25">
      <c r="A51" s="145">
        <v>19</v>
      </c>
      <c r="B51" s="146"/>
      <c r="C51" s="147" t="s">
        <v>214</v>
      </c>
      <c r="D51" s="148" t="s">
        <v>215</v>
      </c>
      <c r="E51" s="166" t="s">
        <v>97</v>
      </c>
      <c r="F51" s="166" t="s">
        <v>205</v>
      </c>
      <c r="G51" s="166" t="s">
        <v>143</v>
      </c>
      <c r="H51" s="168" t="s">
        <v>202</v>
      </c>
      <c r="I51" s="149" t="s">
        <v>203</v>
      </c>
      <c r="J51" s="148">
        <f t="shared" si="1"/>
        <v>3429</v>
      </c>
      <c r="K51" s="149"/>
      <c r="L51" s="150">
        <v>47209</v>
      </c>
      <c r="M51" s="150">
        <v>48213</v>
      </c>
      <c r="N51" s="37" t="s">
        <v>27</v>
      </c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>
        <v>1143</v>
      </c>
      <c r="AB51" s="44">
        <v>1143</v>
      </c>
      <c r="AC51" s="45">
        <v>1143</v>
      </c>
    </row>
    <row r="52" spans="1:29" s="23" customFormat="1" x14ac:dyDescent="0.25">
      <c r="A52" s="1"/>
      <c r="B52" s="21"/>
      <c r="C52" s="2"/>
      <c r="D52" s="2"/>
      <c r="E52" s="2"/>
      <c r="F52" s="2"/>
      <c r="G52" s="2"/>
      <c r="H52" s="75"/>
      <c r="I52" s="22"/>
      <c r="J52" s="75"/>
      <c r="K52" s="22"/>
      <c r="L52" s="87"/>
      <c r="M52" s="81"/>
      <c r="N52" s="22"/>
      <c r="O52" s="42"/>
      <c r="P52" s="43"/>
      <c r="Q52" s="43"/>
      <c r="R52" s="43"/>
      <c r="S52" s="43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 x14ac:dyDescent="0.25">
      <c r="A53" s="16"/>
      <c r="B53" s="17" t="s">
        <v>2</v>
      </c>
      <c r="C53" s="9"/>
      <c r="D53" s="9"/>
      <c r="E53" s="9"/>
      <c r="F53" s="9"/>
      <c r="G53" s="9"/>
      <c r="H53" s="18"/>
      <c r="I53" s="18"/>
      <c r="J53" s="18"/>
      <c r="K53" s="18"/>
      <c r="L53" s="77"/>
      <c r="M53" s="77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68"/>
    </row>
    <row r="54" spans="1:29" x14ac:dyDescent="0.25">
      <c r="A54" s="1"/>
      <c r="B54" s="21"/>
      <c r="C54" s="32"/>
      <c r="D54" s="2"/>
      <c r="E54" s="76"/>
      <c r="F54" s="76"/>
      <c r="G54" s="76"/>
      <c r="H54" s="22"/>
      <c r="I54" s="22"/>
      <c r="J54" s="2"/>
      <c r="K54" s="22"/>
      <c r="L54" s="81"/>
      <c r="M54" s="81"/>
      <c r="N54" s="37"/>
      <c r="O54" s="42"/>
      <c r="P54" s="43"/>
      <c r="Q54" s="43"/>
      <c r="R54" s="43"/>
      <c r="S54" s="43"/>
      <c r="T54" s="44"/>
      <c r="U54" s="44"/>
      <c r="V54" s="44"/>
      <c r="W54" s="44"/>
      <c r="X54" s="44"/>
      <c r="Y54" s="44"/>
      <c r="Z54" s="44"/>
      <c r="AA54" s="44"/>
      <c r="AB54" s="44"/>
      <c r="AC54" s="45"/>
    </row>
    <row r="55" spans="1:29" x14ac:dyDescent="0.25">
      <c r="A55" s="16"/>
      <c r="B55" s="17" t="s">
        <v>3</v>
      </c>
      <c r="C55" s="9"/>
      <c r="D55" s="9"/>
      <c r="E55" s="9"/>
      <c r="F55" s="9"/>
      <c r="G55" s="9"/>
      <c r="H55" s="18"/>
      <c r="I55" s="18"/>
      <c r="J55" s="34"/>
      <c r="K55" s="18"/>
      <c r="L55" s="77"/>
      <c r="M55" s="77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68"/>
    </row>
    <row r="56" spans="1:29" x14ac:dyDescent="0.25">
      <c r="A56" s="1"/>
      <c r="B56" s="21"/>
      <c r="C56" s="32"/>
      <c r="D56" s="2"/>
      <c r="E56" s="76"/>
      <c r="F56" s="76"/>
      <c r="G56" s="76"/>
      <c r="H56" s="22"/>
      <c r="I56" s="22"/>
      <c r="J56" s="2"/>
      <c r="K56" s="22"/>
      <c r="L56" s="81"/>
      <c r="M56" s="81"/>
      <c r="N56" s="37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x14ac:dyDescent="0.25">
      <c r="A57" s="16"/>
      <c r="B57" s="18" t="s">
        <v>49</v>
      </c>
      <c r="C57" s="9"/>
      <c r="D57" s="9"/>
      <c r="E57" s="9"/>
      <c r="F57" s="9"/>
      <c r="G57" s="9"/>
      <c r="H57" s="18"/>
      <c r="I57" s="18"/>
      <c r="J57" s="18"/>
      <c r="K57" s="18"/>
      <c r="L57" s="77"/>
      <c r="M57" s="77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68"/>
    </row>
    <row r="58" spans="1:29" s="23" customFormat="1" x14ac:dyDescent="0.25">
      <c r="A58" s="69"/>
      <c r="B58" s="70" t="s">
        <v>1</v>
      </c>
      <c r="C58" s="34"/>
      <c r="D58" s="34"/>
      <c r="E58" s="34"/>
      <c r="F58" s="34"/>
      <c r="G58" s="34"/>
      <c r="H58" s="71"/>
      <c r="I58" s="71"/>
      <c r="J58" s="71"/>
      <c r="K58" s="71"/>
      <c r="L58" s="86"/>
      <c r="M58" s="86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2"/>
    </row>
    <row r="59" spans="1:29" x14ac:dyDescent="0.25">
      <c r="A59" s="1"/>
      <c r="B59" s="21"/>
      <c r="C59" s="2"/>
      <c r="D59" s="2"/>
      <c r="E59" s="2"/>
      <c r="F59" s="2"/>
      <c r="G59" s="2"/>
      <c r="H59" s="22"/>
      <c r="I59" s="22"/>
      <c r="J59" s="22"/>
      <c r="K59" s="22"/>
      <c r="L59" s="81"/>
      <c r="M59" s="81"/>
      <c r="N59" s="6"/>
      <c r="O59" s="42"/>
      <c r="P59" s="43"/>
      <c r="Q59" s="43"/>
      <c r="R59" s="43"/>
      <c r="S59" s="43"/>
      <c r="T59" s="44"/>
      <c r="U59" s="44"/>
      <c r="V59" s="44"/>
      <c r="W59" s="44"/>
      <c r="X59" s="44"/>
      <c r="Y59" s="44"/>
      <c r="Z59" s="44"/>
      <c r="AA59" s="44"/>
      <c r="AB59" s="44"/>
      <c r="AC59" s="45"/>
    </row>
    <row r="60" spans="1:29" s="23" customFormat="1" x14ac:dyDescent="0.25">
      <c r="A60" s="69"/>
      <c r="B60" s="70" t="s">
        <v>2</v>
      </c>
      <c r="C60" s="34"/>
      <c r="D60" s="34"/>
      <c r="E60" s="34"/>
      <c r="F60" s="34"/>
      <c r="G60" s="34"/>
      <c r="H60" s="71"/>
      <c r="I60" s="71"/>
      <c r="J60" s="71"/>
      <c r="K60" s="71"/>
      <c r="L60" s="86"/>
      <c r="M60" s="86"/>
      <c r="N60" s="73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2"/>
    </row>
    <row r="61" spans="1:29" x14ac:dyDescent="0.25">
      <c r="A61" s="1"/>
      <c r="B61" s="21"/>
      <c r="C61" s="2"/>
      <c r="D61" s="2"/>
      <c r="E61" s="2"/>
      <c r="F61" s="2"/>
      <c r="G61" s="2"/>
      <c r="H61" s="22"/>
      <c r="I61" s="22"/>
      <c r="J61" s="22"/>
      <c r="K61" s="22"/>
      <c r="L61" s="81"/>
      <c r="M61" s="81"/>
      <c r="N61" s="6"/>
      <c r="O61" s="42"/>
      <c r="P61" s="43"/>
      <c r="Q61" s="43"/>
      <c r="R61" s="43"/>
      <c r="S61" s="43"/>
      <c r="T61" s="44"/>
      <c r="U61" s="44"/>
      <c r="V61" s="44"/>
      <c r="W61" s="44"/>
      <c r="X61" s="44"/>
      <c r="Y61" s="44"/>
      <c r="Z61" s="44"/>
      <c r="AA61" s="44"/>
      <c r="AB61" s="44"/>
      <c r="AC61" s="45"/>
    </row>
    <row r="62" spans="1:29" s="23" customFormat="1" x14ac:dyDescent="0.25">
      <c r="A62" s="69"/>
      <c r="B62" s="70" t="s">
        <v>3</v>
      </c>
      <c r="C62" s="34"/>
      <c r="D62" s="34"/>
      <c r="E62" s="34"/>
      <c r="F62" s="34"/>
      <c r="G62" s="34"/>
      <c r="H62" s="71"/>
      <c r="I62" s="71"/>
      <c r="J62" s="71"/>
      <c r="K62" s="71"/>
      <c r="L62" s="86"/>
      <c r="M62" s="86"/>
      <c r="N62" s="73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2"/>
    </row>
    <row r="63" spans="1:29" x14ac:dyDescent="0.25">
      <c r="A63" s="1"/>
      <c r="B63" s="21"/>
      <c r="C63" s="2"/>
      <c r="D63" s="2"/>
      <c r="E63" s="2"/>
      <c r="F63" s="2"/>
      <c r="G63" s="2"/>
      <c r="H63" s="22"/>
      <c r="I63" s="22"/>
      <c r="J63" s="22"/>
      <c r="K63" s="22"/>
      <c r="L63" s="81"/>
      <c r="M63" s="81"/>
      <c r="N63" s="6"/>
      <c r="O63" s="42"/>
      <c r="P63" s="43"/>
      <c r="Q63" s="43"/>
      <c r="R63" s="43"/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x14ac:dyDescent="0.25">
      <c r="A64" s="16"/>
      <c r="B64" s="18" t="s">
        <v>50</v>
      </c>
      <c r="C64" s="9"/>
      <c r="D64" s="9"/>
      <c r="E64" s="9"/>
      <c r="F64" s="9"/>
      <c r="G64" s="9"/>
      <c r="H64" s="18"/>
      <c r="I64" s="18"/>
      <c r="J64" s="18"/>
      <c r="K64" s="18"/>
      <c r="L64" s="77"/>
      <c r="M64" s="77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68"/>
    </row>
    <row r="65" spans="1:29" s="23" customFormat="1" x14ac:dyDescent="0.25">
      <c r="A65" s="69"/>
      <c r="B65" s="70" t="s">
        <v>1</v>
      </c>
      <c r="C65" s="34"/>
      <c r="D65" s="34"/>
      <c r="E65" s="34"/>
      <c r="F65" s="34"/>
      <c r="G65" s="34"/>
      <c r="H65" s="71"/>
      <c r="I65" s="71"/>
      <c r="J65" s="71"/>
      <c r="K65" s="71"/>
      <c r="L65" s="86"/>
      <c r="M65" s="86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2"/>
    </row>
    <row r="66" spans="1:29" x14ac:dyDescent="0.25">
      <c r="A66" s="1"/>
      <c r="B66" s="21"/>
      <c r="C66" s="2"/>
      <c r="D66" s="2"/>
      <c r="E66" s="2"/>
      <c r="F66" s="2"/>
      <c r="G66" s="2"/>
      <c r="H66" s="22"/>
      <c r="I66" s="22"/>
      <c r="J66" s="22"/>
      <c r="K66" s="22"/>
      <c r="L66" s="81"/>
      <c r="M66" s="81"/>
      <c r="N66" s="6"/>
      <c r="O66" s="42"/>
      <c r="P66" s="43"/>
      <c r="Q66" s="43"/>
      <c r="R66" s="43"/>
      <c r="S66" s="43"/>
      <c r="T66" s="44"/>
      <c r="U66" s="44"/>
      <c r="V66" s="44"/>
      <c r="W66" s="44"/>
      <c r="X66" s="44"/>
      <c r="Y66" s="44"/>
      <c r="Z66" s="44"/>
      <c r="AA66" s="44"/>
      <c r="AB66" s="44"/>
      <c r="AC66" s="45"/>
    </row>
    <row r="67" spans="1:29" s="23" customFormat="1" x14ac:dyDescent="0.25">
      <c r="A67" s="69"/>
      <c r="B67" s="70" t="s">
        <v>2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3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 x14ac:dyDescent="0.25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 x14ac:dyDescent="0.25">
      <c r="A69" s="69"/>
      <c r="B69" s="70" t="s">
        <v>3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ht="15.75" thickBot="1" x14ac:dyDescent="0.3">
      <c r="A70" s="1"/>
      <c r="B70" s="90"/>
      <c r="C70" s="2"/>
      <c r="D70" s="2"/>
      <c r="E70" s="2"/>
      <c r="F70" s="2"/>
      <c r="G70" s="2"/>
      <c r="H70" s="22"/>
      <c r="I70" s="22"/>
      <c r="J70" s="22"/>
      <c r="K70" s="22"/>
      <c r="L70" s="81"/>
      <c r="M70" s="81"/>
      <c r="N70" s="6"/>
      <c r="O70" s="42"/>
      <c r="P70" s="43"/>
      <c r="Q70" s="43"/>
      <c r="R70" s="43"/>
      <c r="S70" s="43"/>
      <c r="T70" s="44"/>
      <c r="U70" s="44"/>
      <c r="V70" s="44"/>
      <c r="W70" s="44"/>
      <c r="X70" s="44"/>
      <c r="Y70" s="44"/>
      <c r="Z70" s="44"/>
      <c r="AA70" s="44"/>
      <c r="AB70" s="44"/>
      <c r="AC70" s="89"/>
    </row>
    <row r="71" spans="1:29" s="65" customFormat="1" ht="15.75" thickBot="1" x14ac:dyDescent="0.25">
      <c r="A71" s="58"/>
      <c r="B71" s="59" t="s">
        <v>0</v>
      </c>
      <c r="C71" s="59"/>
      <c r="D71" s="59"/>
      <c r="E71" s="59"/>
      <c r="F71" s="59"/>
      <c r="G71" s="59"/>
      <c r="H71" s="59"/>
      <c r="I71" s="59"/>
      <c r="J71" s="59">
        <f>SUM(J42:J70)</f>
        <v>16236</v>
      </c>
      <c r="K71" s="59">
        <v>1203</v>
      </c>
      <c r="L71" s="59"/>
      <c r="M71" s="59"/>
      <c r="N71" s="60"/>
      <c r="O71" s="61">
        <f t="shared" ref="O71:AC71" si="2">SUM(O12:O70)</f>
        <v>294.14999999999998</v>
      </c>
      <c r="P71" s="62">
        <f t="shared" si="2"/>
        <v>1203.1500000000001</v>
      </c>
      <c r="Q71" s="62">
        <f t="shared" si="2"/>
        <v>1203.1500000000001</v>
      </c>
      <c r="R71" s="62">
        <f t="shared" si="2"/>
        <v>1203.1500000000001</v>
      </c>
      <c r="S71" s="62">
        <f t="shared" si="2"/>
        <v>1203.1500000000001</v>
      </c>
      <c r="T71" s="63">
        <f t="shared" si="2"/>
        <v>1203.1500000000001</v>
      </c>
      <c r="U71" s="63">
        <f t="shared" si="2"/>
        <v>1203.1500000000001</v>
      </c>
      <c r="V71" s="63">
        <f t="shared" si="2"/>
        <v>1203.1500000000001</v>
      </c>
      <c r="W71" s="63">
        <f t="shared" si="2"/>
        <v>1203.1500000000001</v>
      </c>
      <c r="X71" s="63">
        <f t="shared" si="2"/>
        <v>1203.1500000000001</v>
      </c>
      <c r="Y71" s="63">
        <f t="shared" si="2"/>
        <v>1203.1500000000001</v>
      </c>
      <c r="Z71" s="63">
        <f t="shared" si="2"/>
        <v>1203.1500000000001</v>
      </c>
      <c r="AA71" s="63">
        <f t="shared" si="2"/>
        <v>1203.1500000000001</v>
      </c>
      <c r="AB71" s="63">
        <f t="shared" si="2"/>
        <v>1203.1500000000001</v>
      </c>
      <c r="AC71" s="64">
        <f t="shared" si="2"/>
        <v>1203.1500000000001</v>
      </c>
    </row>
    <row r="72" spans="1:29" ht="15.75" x14ac:dyDescent="0.25">
      <c r="A72" s="24"/>
      <c r="B72" s="25"/>
      <c r="C72" s="25"/>
      <c r="D72" s="25"/>
      <c r="E72" s="25"/>
      <c r="F72" s="25"/>
      <c r="G72" s="25"/>
      <c r="H72" s="25"/>
      <c r="I72" s="26"/>
      <c r="K72" s="36" t="s">
        <v>59</v>
      </c>
    </row>
    <row r="73" spans="1:29" s="39" customFormat="1" ht="15.75" x14ac:dyDescent="0.25">
      <c r="K73" s="46"/>
    </row>
    <row r="74" spans="1:29" s="39" customFormat="1" ht="60" x14ac:dyDescent="0.25">
      <c r="A74" s="47"/>
      <c r="B74" s="48" t="s">
        <v>35</v>
      </c>
      <c r="C74" s="49" t="s">
        <v>36</v>
      </c>
      <c r="K74" s="46"/>
    </row>
    <row r="75" spans="1:29" s="39" customFormat="1" ht="15.75" x14ac:dyDescent="0.25">
      <c r="A75" s="50" t="s">
        <v>37</v>
      </c>
      <c r="B75" s="51" t="s">
        <v>60</v>
      </c>
      <c r="C75" s="52">
        <f>K71</f>
        <v>1203</v>
      </c>
      <c r="K75" s="46"/>
    </row>
    <row r="76" spans="1:29" s="39" customFormat="1" ht="15.75" x14ac:dyDescent="0.25">
      <c r="A76" s="50" t="s">
        <v>38</v>
      </c>
      <c r="B76" s="51" t="s">
        <v>61</v>
      </c>
      <c r="C76" s="52">
        <f>C75*4</f>
        <v>4812</v>
      </c>
      <c r="K76" s="46"/>
    </row>
    <row r="77" spans="1:29" s="39" customFormat="1" ht="15.75" thickBot="1" x14ac:dyDescent="0.3">
      <c r="A77" s="53" t="s">
        <v>39</v>
      </c>
      <c r="B77" s="54" t="s">
        <v>62</v>
      </c>
      <c r="C77" s="55">
        <f>C75*10</f>
        <v>12030</v>
      </c>
    </row>
    <row r="78" spans="1:29" s="39" customFormat="1" x14ac:dyDescent="0.25">
      <c r="A78" s="56"/>
      <c r="B78" s="57"/>
      <c r="C78" s="57"/>
    </row>
    <row r="80" spans="1:29" x14ac:dyDescent="0.25">
      <c r="B80" s="27"/>
    </row>
    <row r="81" spans="2:2" x14ac:dyDescent="0.25">
      <c r="B81" s="28"/>
    </row>
    <row r="82" spans="2:2" x14ac:dyDescent="0.25">
      <c r="B82" s="28"/>
    </row>
    <row r="83" spans="2:2" x14ac:dyDescent="0.25">
      <c r="B83" s="28"/>
    </row>
    <row r="84" spans="2:2" x14ac:dyDescent="0.25">
      <c r="B84" s="28"/>
    </row>
    <row r="86" spans="2:2" x14ac:dyDescent="0.25">
      <c r="B86" s="29"/>
    </row>
    <row r="94" spans="2:2" x14ac:dyDescent="0.25">
      <c r="B94" s="29"/>
    </row>
  </sheetData>
  <mergeCells count="50">
    <mergeCell ref="AB10:AB11"/>
    <mergeCell ref="L10:L11"/>
    <mergeCell ref="M10:M11"/>
    <mergeCell ref="T10:T11"/>
    <mergeCell ref="A1:AC1"/>
    <mergeCell ref="A2:AC2"/>
    <mergeCell ref="A3:J3"/>
    <mergeCell ref="K3:Q3"/>
    <mergeCell ref="R3:AC3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X10:X11"/>
    <mergeCell ref="Y10:Y11"/>
    <mergeCell ref="Z10:Z11"/>
    <mergeCell ref="AA10:AA11"/>
    <mergeCell ref="A9:A11"/>
    <mergeCell ref="B9:D10"/>
    <mergeCell ref="E9:G9"/>
    <mergeCell ref="H9:H11"/>
    <mergeCell ref="E10:E11"/>
    <mergeCell ref="F10:F11"/>
    <mergeCell ref="G10:G11"/>
    <mergeCell ref="J10:J11"/>
    <mergeCell ref="A22:C22"/>
    <mergeCell ref="A40:C40"/>
    <mergeCell ref="V10:V11"/>
    <mergeCell ref="W10:W11"/>
    <mergeCell ref="P10:P11"/>
    <mergeCell ref="N10:N11"/>
    <mergeCell ref="O10:O11"/>
    <mergeCell ref="Q10:Q11"/>
    <mergeCell ref="R10:R11"/>
    <mergeCell ref="S10:S11"/>
    <mergeCell ref="I9:I11"/>
    <mergeCell ref="U10:U11"/>
    <mergeCell ref="K9:K11"/>
    <mergeCell ref="L9:M9"/>
    <mergeCell ref="O9:AC9"/>
    <mergeCell ref="AC10:AC11"/>
  </mergeCells>
  <phoneticPr fontId="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1"/>
  <sheetViews>
    <sheetView zoomScale="90" zoomScaleNormal="90" workbookViewId="0">
      <pane ySplit="7" topLeftCell="A32" activePane="bottomLeft" state="frozen"/>
      <selection activeCell="A9" sqref="A9:IV12"/>
      <selection pane="bottomLeft" activeCell="A33" sqref="A33:A36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22" t="s">
        <v>57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</row>
    <row r="2" spans="1:29" x14ac:dyDescent="0.25">
      <c r="A2" s="225" t="s">
        <v>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</row>
    <row r="3" spans="1:29" x14ac:dyDescent="0.25">
      <c r="A3" s="206" t="s">
        <v>7</v>
      </c>
      <c r="B3" s="207"/>
      <c r="C3" s="207"/>
      <c r="D3" s="207"/>
      <c r="E3" s="207"/>
      <c r="F3" s="207"/>
      <c r="G3" s="207"/>
      <c r="H3" s="207"/>
      <c r="I3" s="207"/>
      <c r="J3" s="207"/>
      <c r="K3" s="228" t="s">
        <v>70</v>
      </c>
      <c r="L3" s="228"/>
      <c r="M3" s="228"/>
      <c r="N3" s="228"/>
      <c r="O3" s="228"/>
      <c r="P3" s="228"/>
      <c r="Q3" s="228"/>
      <c r="R3" s="228" t="s">
        <v>95</v>
      </c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9"/>
    </row>
    <row r="4" spans="1:29" x14ac:dyDescent="0.25">
      <c r="A4" s="206" t="s">
        <v>8</v>
      </c>
      <c r="B4" s="207"/>
      <c r="C4" s="207"/>
      <c r="D4" s="207"/>
      <c r="E4" s="207"/>
      <c r="F4" s="207"/>
      <c r="G4" s="207"/>
      <c r="H4" s="207"/>
      <c r="I4" s="207"/>
      <c r="J4" s="207"/>
      <c r="K4" s="230" t="s">
        <v>24</v>
      </c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9"/>
    </row>
    <row r="5" spans="1:29" x14ac:dyDescent="0.25">
      <c r="A5" s="206" t="s">
        <v>22</v>
      </c>
      <c r="B5" s="207"/>
      <c r="C5" s="207"/>
      <c r="D5" s="207"/>
      <c r="E5" s="207"/>
      <c r="F5" s="207"/>
      <c r="G5" s="207"/>
      <c r="H5" s="207"/>
      <c r="I5" s="207"/>
      <c r="J5" s="207"/>
      <c r="K5" s="228" t="s">
        <v>40</v>
      </c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9"/>
    </row>
    <row r="6" spans="1:29" x14ac:dyDescent="0.25">
      <c r="A6" s="206" t="s">
        <v>9</v>
      </c>
      <c r="B6" s="207"/>
      <c r="C6" s="207"/>
      <c r="D6" s="207"/>
      <c r="E6" s="207"/>
      <c r="F6" s="207"/>
      <c r="G6" s="207"/>
      <c r="H6" s="207"/>
      <c r="I6" s="207"/>
      <c r="J6" s="207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9"/>
    </row>
    <row r="7" spans="1:29" x14ac:dyDescent="0.25">
      <c r="A7" s="206" t="s">
        <v>10</v>
      </c>
      <c r="B7" s="207"/>
      <c r="C7" s="207"/>
      <c r="D7" s="207"/>
      <c r="E7" s="207"/>
      <c r="F7" s="207"/>
      <c r="G7" s="207"/>
      <c r="H7" s="207"/>
      <c r="I7" s="207"/>
      <c r="J7" s="207"/>
      <c r="K7" s="228" t="s">
        <v>65</v>
      </c>
      <c r="L7" s="228"/>
      <c r="M7" s="228"/>
      <c r="N7" s="228"/>
      <c r="O7" s="228"/>
      <c r="P7" s="228"/>
      <c r="Q7" s="228"/>
      <c r="R7" s="228" t="s">
        <v>71</v>
      </c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9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 x14ac:dyDescent="0.25">
      <c r="A9" s="216" t="s">
        <v>11</v>
      </c>
      <c r="B9" s="214" t="s">
        <v>28</v>
      </c>
      <c r="C9" s="215"/>
      <c r="D9" s="216"/>
      <c r="E9" s="210" t="s">
        <v>29</v>
      </c>
      <c r="F9" s="240"/>
      <c r="G9" s="241"/>
      <c r="H9" s="212" t="s">
        <v>12</v>
      </c>
      <c r="I9" s="212" t="s">
        <v>13</v>
      </c>
      <c r="J9" s="38" t="s">
        <v>14</v>
      </c>
      <c r="K9" s="212" t="s">
        <v>58</v>
      </c>
      <c r="L9" s="212" t="s">
        <v>15</v>
      </c>
      <c r="M9" s="212"/>
      <c r="N9" s="38" t="s">
        <v>16</v>
      </c>
      <c r="O9" s="212" t="s">
        <v>17</v>
      </c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42"/>
    </row>
    <row r="10" spans="1:29" s="39" customFormat="1" ht="30" customHeight="1" x14ac:dyDescent="0.25">
      <c r="A10" s="219"/>
      <c r="B10" s="217"/>
      <c r="C10" s="218"/>
      <c r="D10" s="219"/>
      <c r="E10" s="210" t="s">
        <v>30</v>
      </c>
      <c r="F10" s="210" t="s">
        <v>31</v>
      </c>
      <c r="G10" s="210" t="s">
        <v>32</v>
      </c>
      <c r="H10" s="212"/>
      <c r="I10" s="212"/>
      <c r="J10" s="237" t="s">
        <v>18</v>
      </c>
      <c r="K10" s="212"/>
      <c r="L10" s="231" t="s">
        <v>19</v>
      </c>
      <c r="M10" s="231" t="s">
        <v>20</v>
      </c>
      <c r="N10" s="235" t="s">
        <v>21</v>
      </c>
      <c r="O10" s="220">
        <v>1</v>
      </c>
      <c r="P10" s="233">
        <v>2</v>
      </c>
      <c r="Q10" s="233">
        <v>3</v>
      </c>
      <c r="R10" s="233">
        <v>4</v>
      </c>
      <c r="S10" s="233">
        <v>5</v>
      </c>
      <c r="T10" s="204">
        <v>6</v>
      </c>
      <c r="U10" s="204">
        <v>7</v>
      </c>
      <c r="V10" s="204">
        <v>8</v>
      </c>
      <c r="W10" s="204">
        <v>9</v>
      </c>
      <c r="X10" s="204">
        <v>10</v>
      </c>
      <c r="Y10" s="204">
        <v>11</v>
      </c>
      <c r="Z10" s="204">
        <v>12</v>
      </c>
      <c r="AA10" s="204">
        <v>13</v>
      </c>
      <c r="AB10" s="204">
        <v>14</v>
      </c>
      <c r="AC10" s="243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11"/>
      <c r="F11" s="211"/>
      <c r="G11" s="211"/>
      <c r="H11" s="213"/>
      <c r="I11" s="213"/>
      <c r="J11" s="238"/>
      <c r="K11" s="213"/>
      <c r="L11" s="232"/>
      <c r="M11" s="232"/>
      <c r="N11" s="236"/>
      <c r="O11" s="221"/>
      <c r="P11" s="234"/>
      <c r="Q11" s="234"/>
      <c r="R11" s="234"/>
      <c r="S11" s="234"/>
      <c r="T11" s="205"/>
      <c r="U11" s="205"/>
      <c r="V11" s="205"/>
      <c r="W11" s="205"/>
      <c r="X11" s="205"/>
      <c r="Y11" s="205"/>
      <c r="Z11" s="205"/>
      <c r="AA11" s="205"/>
      <c r="AB11" s="205"/>
      <c r="AC11" s="244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72</v>
      </c>
      <c r="J12" s="2">
        <f>SUM(O12:AC12)</f>
        <v>307.5</v>
      </c>
      <c r="K12" s="22"/>
      <c r="L12" s="81">
        <v>42736</v>
      </c>
      <c r="M12" s="81">
        <v>48213</v>
      </c>
      <c r="N12" s="37"/>
      <c r="O12" s="42">
        <f t="shared" ref="O12:AC12" si="0">0.05*$K$118</f>
        <v>20.5</v>
      </c>
      <c r="P12" s="43">
        <f t="shared" si="0"/>
        <v>20.5</v>
      </c>
      <c r="Q12" s="43">
        <f t="shared" si="0"/>
        <v>20.5</v>
      </c>
      <c r="R12" s="43">
        <f t="shared" si="0"/>
        <v>20.5</v>
      </c>
      <c r="S12" s="43">
        <f t="shared" si="0"/>
        <v>20.5</v>
      </c>
      <c r="T12" s="44">
        <f t="shared" si="0"/>
        <v>20.5</v>
      </c>
      <c r="U12" s="44">
        <f t="shared" si="0"/>
        <v>20.5</v>
      </c>
      <c r="V12" s="44">
        <f t="shared" si="0"/>
        <v>20.5</v>
      </c>
      <c r="W12" s="44">
        <f t="shared" si="0"/>
        <v>20.5</v>
      </c>
      <c r="X12" s="44">
        <f t="shared" si="0"/>
        <v>20.5</v>
      </c>
      <c r="Y12" s="44">
        <f t="shared" si="0"/>
        <v>20.5</v>
      </c>
      <c r="Z12" s="44">
        <f t="shared" si="0"/>
        <v>20.5</v>
      </c>
      <c r="AA12" s="44">
        <f t="shared" si="0"/>
        <v>20.5</v>
      </c>
      <c r="AB12" s="44">
        <f t="shared" si="0"/>
        <v>20.5</v>
      </c>
      <c r="AC12" s="45">
        <f t="shared" si="0"/>
        <v>20.5</v>
      </c>
    </row>
    <row r="13" spans="1:29" x14ac:dyDescent="0.25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s="152" customFormat="1" ht="120" x14ac:dyDescent="0.25">
      <c r="A15" s="145">
        <v>48</v>
      </c>
      <c r="B15" s="146"/>
      <c r="C15" s="154" t="s">
        <v>165</v>
      </c>
      <c r="D15" s="154" t="s">
        <v>53</v>
      </c>
      <c r="E15" s="164" t="s">
        <v>166</v>
      </c>
      <c r="F15" s="164" t="s">
        <v>167</v>
      </c>
      <c r="G15" s="157" t="s">
        <v>168</v>
      </c>
      <c r="H15" s="149"/>
      <c r="I15" s="149" t="s">
        <v>112</v>
      </c>
      <c r="J15" s="148">
        <f>SUM(O15:AC15)</f>
        <v>18</v>
      </c>
      <c r="K15" s="149"/>
      <c r="L15" s="150">
        <v>44562</v>
      </c>
      <c r="M15" s="150">
        <v>44926</v>
      </c>
      <c r="N15" s="20" t="s">
        <v>27</v>
      </c>
      <c r="O15" s="160"/>
      <c r="P15" s="161"/>
      <c r="Q15" s="161"/>
      <c r="R15" s="161"/>
      <c r="S15" s="161"/>
      <c r="T15" s="162">
        <v>18</v>
      </c>
      <c r="U15" s="162"/>
      <c r="V15" s="162"/>
      <c r="W15" s="162"/>
      <c r="X15" s="162"/>
      <c r="Y15" s="162"/>
      <c r="Z15" s="162"/>
      <c r="AA15" s="162"/>
      <c r="AB15" s="162"/>
      <c r="AC15" s="163"/>
    </row>
    <row r="16" spans="1:29" s="152" customFormat="1" ht="120" x14ac:dyDescent="0.25">
      <c r="A16" s="145">
        <v>79</v>
      </c>
      <c r="B16" s="146"/>
      <c r="C16" s="154" t="s">
        <v>165</v>
      </c>
      <c r="D16" s="154" t="s">
        <v>53</v>
      </c>
      <c r="E16" s="164" t="s">
        <v>166</v>
      </c>
      <c r="F16" s="164" t="s">
        <v>167</v>
      </c>
      <c r="G16" s="157" t="s">
        <v>168</v>
      </c>
      <c r="H16" s="149"/>
      <c r="I16" s="149" t="s">
        <v>112</v>
      </c>
      <c r="J16" s="148">
        <f>SUM(O16:AC16)</f>
        <v>18</v>
      </c>
      <c r="K16" s="149"/>
      <c r="L16" s="150">
        <v>46388</v>
      </c>
      <c r="M16" s="150">
        <v>46752</v>
      </c>
      <c r="N16" s="20" t="s">
        <v>27</v>
      </c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>
        <v>18</v>
      </c>
      <c r="Z16" s="44"/>
      <c r="AA16" s="44"/>
      <c r="AB16" s="44"/>
      <c r="AC16" s="45"/>
    </row>
    <row r="17" spans="1:29" x14ac:dyDescent="0.25">
      <c r="A17" s="1"/>
      <c r="B17" s="21"/>
      <c r="C17" s="2"/>
      <c r="D17" s="3"/>
      <c r="E17" s="3"/>
      <c r="F17" s="30"/>
      <c r="G17" s="3"/>
      <c r="H17" s="4"/>
      <c r="I17" s="5"/>
      <c r="J17" s="2"/>
      <c r="K17" s="5"/>
      <c r="L17" s="83"/>
      <c r="M17" s="84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2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</row>
    <row r="19" spans="1:29" s="152" customFormat="1" ht="75" x14ac:dyDescent="0.25">
      <c r="A19" s="202">
        <v>66</v>
      </c>
      <c r="B19" s="146"/>
      <c r="C19" s="154" t="s">
        <v>165</v>
      </c>
      <c r="D19" s="154" t="s">
        <v>173</v>
      </c>
      <c r="E19" s="164" t="s">
        <v>175</v>
      </c>
      <c r="F19" s="164" t="s">
        <v>154</v>
      </c>
      <c r="G19" s="157" t="s">
        <v>155</v>
      </c>
      <c r="H19" s="149"/>
      <c r="I19" s="149" t="s">
        <v>112</v>
      </c>
      <c r="J19" s="148">
        <f t="shared" ref="J19:J36" si="1">SUM(O19:AC19)</f>
        <v>2</v>
      </c>
      <c r="K19" s="149"/>
      <c r="L19" s="150">
        <v>44927</v>
      </c>
      <c r="M19" s="150">
        <v>45291</v>
      </c>
      <c r="N19" s="20" t="s">
        <v>27</v>
      </c>
      <c r="O19" s="42"/>
      <c r="P19" s="43"/>
      <c r="Q19" s="43"/>
      <c r="R19" s="43"/>
      <c r="S19" s="43"/>
      <c r="T19" s="44"/>
      <c r="U19" s="44">
        <v>2</v>
      </c>
      <c r="V19" s="44"/>
      <c r="W19" s="44"/>
      <c r="X19" s="44"/>
      <c r="Y19" s="44"/>
      <c r="Z19" s="44"/>
      <c r="AA19" s="44"/>
      <c r="AB19" s="44"/>
      <c r="AC19" s="45"/>
    </row>
    <row r="20" spans="1:29" s="152" customFormat="1" ht="75" x14ac:dyDescent="0.25">
      <c r="A20" s="203"/>
      <c r="B20" s="146"/>
      <c r="C20" s="154" t="s">
        <v>165</v>
      </c>
      <c r="D20" s="154" t="s">
        <v>174</v>
      </c>
      <c r="E20" s="164" t="s">
        <v>176</v>
      </c>
      <c r="F20" s="164" t="s">
        <v>154</v>
      </c>
      <c r="G20" s="157" t="s">
        <v>177</v>
      </c>
      <c r="H20" s="149"/>
      <c r="I20" s="149" t="s">
        <v>112</v>
      </c>
      <c r="J20" s="148">
        <f t="shared" si="1"/>
        <v>6</v>
      </c>
      <c r="K20" s="149"/>
      <c r="L20" s="150">
        <v>44927</v>
      </c>
      <c r="M20" s="150">
        <v>45291</v>
      </c>
      <c r="N20" s="20" t="s">
        <v>27</v>
      </c>
      <c r="O20" s="42"/>
      <c r="P20" s="43"/>
      <c r="Q20" s="43"/>
      <c r="R20" s="43"/>
      <c r="S20" s="43"/>
      <c r="T20" s="44"/>
      <c r="U20" s="44">
        <v>6</v>
      </c>
      <c r="V20" s="44"/>
      <c r="W20" s="44"/>
      <c r="X20" s="44"/>
      <c r="Y20" s="44"/>
      <c r="Z20" s="44"/>
      <c r="AA20" s="44"/>
      <c r="AB20" s="44"/>
      <c r="AC20" s="45"/>
    </row>
    <row r="21" spans="1:29" s="152" customFormat="1" ht="75" x14ac:dyDescent="0.25">
      <c r="A21" s="202">
        <v>70</v>
      </c>
      <c r="B21" s="146"/>
      <c r="C21" s="154" t="s">
        <v>165</v>
      </c>
      <c r="D21" s="154" t="s">
        <v>173</v>
      </c>
      <c r="E21" s="164" t="s">
        <v>175</v>
      </c>
      <c r="F21" s="164" t="s">
        <v>154</v>
      </c>
      <c r="G21" s="157" t="s">
        <v>155</v>
      </c>
      <c r="H21" s="149"/>
      <c r="I21" s="149" t="s">
        <v>112</v>
      </c>
      <c r="J21" s="148">
        <f t="shared" si="1"/>
        <v>2</v>
      </c>
      <c r="K21" s="149"/>
      <c r="L21" s="150">
        <v>45292</v>
      </c>
      <c r="M21" s="150">
        <v>45657</v>
      </c>
      <c r="N21" s="20" t="s">
        <v>27</v>
      </c>
      <c r="O21" s="42"/>
      <c r="P21" s="43"/>
      <c r="Q21" s="43"/>
      <c r="R21" s="43"/>
      <c r="S21" s="43"/>
      <c r="T21" s="44"/>
      <c r="U21" s="44"/>
      <c r="V21" s="44">
        <v>2</v>
      </c>
      <c r="W21" s="44"/>
      <c r="X21" s="44"/>
      <c r="Y21" s="44"/>
      <c r="Z21" s="44"/>
      <c r="AA21" s="44"/>
      <c r="AB21" s="44"/>
      <c r="AC21" s="45"/>
    </row>
    <row r="22" spans="1:29" s="152" customFormat="1" ht="75" x14ac:dyDescent="0.25">
      <c r="A22" s="203"/>
      <c r="B22" s="146"/>
      <c r="C22" s="154" t="s">
        <v>165</v>
      </c>
      <c r="D22" s="154" t="s">
        <v>174</v>
      </c>
      <c r="E22" s="164" t="s">
        <v>176</v>
      </c>
      <c r="F22" s="164" t="s">
        <v>154</v>
      </c>
      <c r="G22" s="157" t="s">
        <v>177</v>
      </c>
      <c r="H22" s="149"/>
      <c r="I22" s="149" t="s">
        <v>112</v>
      </c>
      <c r="J22" s="148">
        <f t="shared" si="1"/>
        <v>6</v>
      </c>
      <c r="K22" s="149"/>
      <c r="L22" s="150">
        <v>45292</v>
      </c>
      <c r="M22" s="150">
        <v>45657</v>
      </c>
      <c r="N22" s="20" t="s">
        <v>27</v>
      </c>
      <c r="O22" s="42"/>
      <c r="P22" s="43"/>
      <c r="Q22" s="43"/>
      <c r="R22" s="43"/>
      <c r="S22" s="43"/>
      <c r="T22" s="44"/>
      <c r="U22" s="44"/>
      <c r="V22" s="44">
        <v>6</v>
      </c>
      <c r="W22" s="44"/>
      <c r="X22" s="44"/>
      <c r="Y22" s="44"/>
      <c r="Z22" s="44"/>
      <c r="AA22" s="44"/>
      <c r="AB22" s="44"/>
      <c r="AC22" s="45"/>
    </row>
    <row r="23" spans="1:29" s="152" customFormat="1" ht="75" x14ac:dyDescent="0.25">
      <c r="A23" s="202">
        <v>72</v>
      </c>
      <c r="B23" s="146"/>
      <c r="C23" s="154" t="s">
        <v>165</v>
      </c>
      <c r="D23" s="154" t="s">
        <v>173</v>
      </c>
      <c r="E23" s="164" t="s">
        <v>175</v>
      </c>
      <c r="F23" s="164" t="s">
        <v>154</v>
      </c>
      <c r="G23" s="157" t="s">
        <v>155</v>
      </c>
      <c r="H23" s="149"/>
      <c r="I23" s="149" t="s">
        <v>112</v>
      </c>
      <c r="J23" s="148">
        <f t="shared" si="1"/>
        <v>2</v>
      </c>
      <c r="K23" s="149"/>
      <c r="L23" s="150">
        <v>45658</v>
      </c>
      <c r="M23" s="150">
        <v>46022</v>
      </c>
      <c r="N23" s="20" t="s">
        <v>27</v>
      </c>
      <c r="O23" s="42"/>
      <c r="P23" s="43"/>
      <c r="Q23" s="43"/>
      <c r="R23" s="43"/>
      <c r="S23" s="43"/>
      <c r="T23" s="44"/>
      <c r="U23" s="44"/>
      <c r="V23" s="44"/>
      <c r="W23" s="44">
        <v>2</v>
      </c>
      <c r="X23" s="44"/>
      <c r="Y23" s="44"/>
      <c r="Z23" s="44"/>
      <c r="AA23" s="44"/>
      <c r="AB23" s="44"/>
      <c r="AC23" s="45"/>
    </row>
    <row r="24" spans="1:29" s="152" customFormat="1" ht="75" x14ac:dyDescent="0.25">
      <c r="A24" s="203"/>
      <c r="B24" s="146"/>
      <c r="C24" s="154" t="s">
        <v>165</v>
      </c>
      <c r="D24" s="154" t="s">
        <v>174</v>
      </c>
      <c r="E24" s="164" t="s">
        <v>176</v>
      </c>
      <c r="F24" s="164" t="s">
        <v>154</v>
      </c>
      <c r="G24" s="157" t="s">
        <v>177</v>
      </c>
      <c r="H24" s="149"/>
      <c r="I24" s="149" t="s">
        <v>112</v>
      </c>
      <c r="J24" s="148">
        <f t="shared" si="1"/>
        <v>6</v>
      </c>
      <c r="K24" s="149"/>
      <c r="L24" s="150">
        <v>45658</v>
      </c>
      <c r="M24" s="150">
        <v>46022</v>
      </c>
      <c r="N24" s="20" t="s">
        <v>27</v>
      </c>
      <c r="O24" s="42"/>
      <c r="P24" s="43"/>
      <c r="Q24" s="43"/>
      <c r="R24" s="43"/>
      <c r="S24" s="43"/>
      <c r="T24" s="44"/>
      <c r="U24" s="44"/>
      <c r="V24" s="44"/>
      <c r="W24" s="44">
        <v>6</v>
      </c>
      <c r="X24" s="44"/>
      <c r="Y24" s="44"/>
      <c r="Z24" s="44"/>
      <c r="AA24" s="44"/>
      <c r="AB24" s="44"/>
      <c r="AC24" s="45"/>
    </row>
    <row r="25" spans="1:29" s="152" customFormat="1" ht="75" x14ac:dyDescent="0.25">
      <c r="A25" s="202">
        <v>75</v>
      </c>
      <c r="B25" s="146"/>
      <c r="C25" s="154" t="s">
        <v>165</v>
      </c>
      <c r="D25" s="154" t="s">
        <v>173</v>
      </c>
      <c r="E25" s="164" t="s">
        <v>175</v>
      </c>
      <c r="F25" s="164" t="s">
        <v>154</v>
      </c>
      <c r="G25" s="157" t="s">
        <v>155</v>
      </c>
      <c r="H25" s="149"/>
      <c r="I25" s="149" t="s">
        <v>112</v>
      </c>
      <c r="J25" s="148">
        <f t="shared" si="1"/>
        <v>2</v>
      </c>
      <c r="K25" s="149"/>
      <c r="L25" s="150">
        <v>46023</v>
      </c>
      <c r="M25" s="150">
        <v>46387</v>
      </c>
      <c r="N25" s="20" t="s">
        <v>27</v>
      </c>
      <c r="O25" s="42"/>
      <c r="P25" s="43"/>
      <c r="Q25" s="43"/>
      <c r="R25" s="43"/>
      <c r="S25" s="43"/>
      <c r="T25" s="44"/>
      <c r="U25" s="44"/>
      <c r="V25" s="44"/>
      <c r="W25" s="44"/>
      <c r="X25" s="44">
        <v>2</v>
      </c>
      <c r="Y25" s="44"/>
      <c r="Z25" s="44"/>
      <c r="AA25" s="44"/>
      <c r="AB25" s="44"/>
      <c r="AC25" s="45"/>
    </row>
    <row r="26" spans="1:29" s="152" customFormat="1" ht="75" x14ac:dyDescent="0.25">
      <c r="A26" s="203"/>
      <c r="B26" s="146"/>
      <c r="C26" s="154" t="s">
        <v>165</v>
      </c>
      <c r="D26" s="154" t="s">
        <v>174</v>
      </c>
      <c r="E26" s="164" t="s">
        <v>176</v>
      </c>
      <c r="F26" s="164" t="s">
        <v>154</v>
      </c>
      <c r="G26" s="157" t="s">
        <v>177</v>
      </c>
      <c r="H26" s="149"/>
      <c r="I26" s="149" t="s">
        <v>112</v>
      </c>
      <c r="J26" s="148">
        <f t="shared" si="1"/>
        <v>6</v>
      </c>
      <c r="K26" s="149"/>
      <c r="L26" s="150">
        <v>46023</v>
      </c>
      <c r="M26" s="150">
        <v>46387</v>
      </c>
      <c r="N26" s="20" t="s">
        <v>27</v>
      </c>
      <c r="O26" s="42"/>
      <c r="P26" s="43"/>
      <c r="Q26" s="43"/>
      <c r="R26" s="43"/>
      <c r="S26" s="43"/>
      <c r="T26" s="44"/>
      <c r="U26" s="44"/>
      <c r="V26" s="44"/>
      <c r="W26" s="44"/>
      <c r="X26" s="44">
        <v>6</v>
      </c>
      <c r="Y26" s="44"/>
      <c r="Z26" s="44"/>
      <c r="AA26" s="44"/>
      <c r="AB26" s="44"/>
      <c r="AC26" s="45"/>
    </row>
    <row r="27" spans="1:29" s="152" customFormat="1" ht="75" x14ac:dyDescent="0.25">
      <c r="A27" s="202">
        <v>80</v>
      </c>
      <c r="B27" s="146"/>
      <c r="C27" s="154" t="s">
        <v>165</v>
      </c>
      <c r="D27" s="154" t="s">
        <v>173</v>
      </c>
      <c r="E27" s="164" t="s">
        <v>175</v>
      </c>
      <c r="F27" s="164" t="s">
        <v>154</v>
      </c>
      <c r="G27" s="157" t="s">
        <v>155</v>
      </c>
      <c r="H27" s="149"/>
      <c r="I27" s="149" t="s">
        <v>112</v>
      </c>
      <c r="J27" s="148">
        <f t="shared" si="1"/>
        <v>2</v>
      </c>
      <c r="K27" s="149"/>
      <c r="L27" s="150">
        <v>46388</v>
      </c>
      <c r="M27" s="150">
        <v>46752</v>
      </c>
      <c r="N27" s="20" t="s">
        <v>27</v>
      </c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>
        <v>2</v>
      </c>
      <c r="Z27" s="44"/>
      <c r="AA27" s="44"/>
      <c r="AB27" s="44"/>
      <c r="AC27" s="45"/>
    </row>
    <row r="28" spans="1:29" s="152" customFormat="1" ht="75" x14ac:dyDescent="0.25">
      <c r="A28" s="203"/>
      <c r="B28" s="146"/>
      <c r="C28" s="154" t="s">
        <v>165</v>
      </c>
      <c r="D28" s="154" t="s">
        <v>174</v>
      </c>
      <c r="E28" s="164" t="s">
        <v>176</v>
      </c>
      <c r="F28" s="164" t="s">
        <v>154</v>
      </c>
      <c r="G28" s="157" t="s">
        <v>177</v>
      </c>
      <c r="H28" s="149"/>
      <c r="I28" s="149" t="s">
        <v>112</v>
      </c>
      <c r="J28" s="148">
        <f t="shared" si="1"/>
        <v>6</v>
      </c>
      <c r="K28" s="149"/>
      <c r="L28" s="150">
        <v>46388</v>
      </c>
      <c r="M28" s="150">
        <v>46752</v>
      </c>
      <c r="N28" s="20" t="s">
        <v>27</v>
      </c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>
        <v>6</v>
      </c>
      <c r="Z28" s="44"/>
      <c r="AA28" s="44"/>
      <c r="AB28" s="44"/>
      <c r="AC28" s="45"/>
    </row>
    <row r="29" spans="1:29" s="152" customFormat="1" ht="75" x14ac:dyDescent="0.25">
      <c r="A29" s="202">
        <v>85</v>
      </c>
      <c r="B29" s="146"/>
      <c r="C29" s="154" t="s">
        <v>165</v>
      </c>
      <c r="D29" s="154" t="s">
        <v>173</v>
      </c>
      <c r="E29" s="164" t="s">
        <v>175</v>
      </c>
      <c r="F29" s="164" t="s">
        <v>154</v>
      </c>
      <c r="G29" s="157" t="s">
        <v>155</v>
      </c>
      <c r="H29" s="149"/>
      <c r="I29" s="149" t="s">
        <v>112</v>
      </c>
      <c r="J29" s="148">
        <f t="shared" si="1"/>
        <v>2</v>
      </c>
      <c r="K29" s="149"/>
      <c r="L29" s="150">
        <v>46753</v>
      </c>
      <c r="M29" s="150">
        <v>47118</v>
      </c>
      <c r="N29" s="20" t="s">
        <v>27</v>
      </c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>
        <v>2</v>
      </c>
      <c r="AA29" s="44"/>
      <c r="AB29" s="44"/>
      <c r="AC29" s="45"/>
    </row>
    <row r="30" spans="1:29" s="152" customFormat="1" ht="75" x14ac:dyDescent="0.25">
      <c r="A30" s="203"/>
      <c r="B30" s="146"/>
      <c r="C30" s="154" t="s">
        <v>165</v>
      </c>
      <c r="D30" s="154" t="s">
        <v>174</v>
      </c>
      <c r="E30" s="164" t="s">
        <v>176</v>
      </c>
      <c r="F30" s="164" t="s">
        <v>154</v>
      </c>
      <c r="G30" s="157" t="s">
        <v>177</v>
      </c>
      <c r="H30" s="149"/>
      <c r="I30" s="149" t="s">
        <v>112</v>
      </c>
      <c r="J30" s="148">
        <f t="shared" si="1"/>
        <v>6</v>
      </c>
      <c r="K30" s="149"/>
      <c r="L30" s="150">
        <v>46753</v>
      </c>
      <c r="M30" s="150">
        <v>47118</v>
      </c>
      <c r="N30" s="20" t="s">
        <v>27</v>
      </c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>
        <v>6</v>
      </c>
      <c r="AA30" s="44"/>
      <c r="AB30" s="44"/>
      <c r="AC30" s="45"/>
    </row>
    <row r="31" spans="1:29" s="152" customFormat="1" ht="75" x14ac:dyDescent="0.25">
      <c r="A31" s="202">
        <v>88</v>
      </c>
      <c r="B31" s="146"/>
      <c r="C31" s="154" t="s">
        <v>165</v>
      </c>
      <c r="D31" s="154" t="s">
        <v>173</v>
      </c>
      <c r="E31" s="164" t="s">
        <v>175</v>
      </c>
      <c r="F31" s="164" t="s">
        <v>154</v>
      </c>
      <c r="G31" s="157" t="s">
        <v>155</v>
      </c>
      <c r="H31" s="149"/>
      <c r="I31" s="149" t="s">
        <v>112</v>
      </c>
      <c r="J31" s="148">
        <f t="shared" si="1"/>
        <v>2</v>
      </c>
      <c r="K31" s="149"/>
      <c r="L31" s="150">
        <v>47119</v>
      </c>
      <c r="M31" s="150">
        <v>47483</v>
      </c>
      <c r="N31" s="20" t="s">
        <v>27</v>
      </c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>
        <v>2</v>
      </c>
      <c r="AB31" s="44"/>
      <c r="AC31" s="45"/>
    </row>
    <row r="32" spans="1:29" s="152" customFormat="1" ht="75" x14ac:dyDescent="0.25">
      <c r="A32" s="203"/>
      <c r="B32" s="146"/>
      <c r="C32" s="154" t="s">
        <v>165</v>
      </c>
      <c r="D32" s="154" t="s">
        <v>174</v>
      </c>
      <c r="E32" s="164" t="s">
        <v>176</v>
      </c>
      <c r="F32" s="164" t="s">
        <v>154</v>
      </c>
      <c r="G32" s="157" t="s">
        <v>177</v>
      </c>
      <c r="H32" s="149"/>
      <c r="I32" s="149" t="s">
        <v>112</v>
      </c>
      <c r="J32" s="148">
        <f t="shared" si="1"/>
        <v>6</v>
      </c>
      <c r="K32" s="149"/>
      <c r="L32" s="150">
        <v>47119</v>
      </c>
      <c r="M32" s="150">
        <v>47483</v>
      </c>
      <c r="N32" s="20" t="s">
        <v>27</v>
      </c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>
        <v>6</v>
      </c>
      <c r="AB32" s="44"/>
      <c r="AC32" s="45"/>
    </row>
    <row r="33" spans="1:29" s="152" customFormat="1" ht="75" x14ac:dyDescent="0.25">
      <c r="A33" s="202">
        <v>90</v>
      </c>
      <c r="B33" s="146"/>
      <c r="C33" s="154" t="s">
        <v>165</v>
      </c>
      <c r="D33" s="154" t="s">
        <v>173</v>
      </c>
      <c r="E33" s="164" t="s">
        <v>175</v>
      </c>
      <c r="F33" s="164" t="s">
        <v>154</v>
      </c>
      <c r="G33" s="157" t="s">
        <v>155</v>
      </c>
      <c r="H33" s="149"/>
      <c r="I33" s="149" t="s">
        <v>112</v>
      </c>
      <c r="J33" s="148">
        <f t="shared" si="1"/>
        <v>2</v>
      </c>
      <c r="K33" s="149"/>
      <c r="L33" s="150">
        <v>47484</v>
      </c>
      <c r="M33" s="150">
        <v>47848</v>
      </c>
      <c r="N33" s="20" t="s">
        <v>27</v>
      </c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>
        <v>2</v>
      </c>
      <c r="AC33" s="45"/>
    </row>
    <row r="34" spans="1:29" s="152" customFormat="1" ht="75" x14ac:dyDescent="0.25">
      <c r="A34" s="203"/>
      <c r="B34" s="146"/>
      <c r="C34" s="154" t="s">
        <v>165</v>
      </c>
      <c r="D34" s="154" t="s">
        <v>174</v>
      </c>
      <c r="E34" s="164" t="s">
        <v>176</v>
      </c>
      <c r="F34" s="164" t="s">
        <v>154</v>
      </c>
      <c r="G34" s="157" t="s">
        <v>177</v>
      </c>
      <c r="H34" s="149"/>
      <c r="I34" s="149" t="s">
        <v>112</v>
      </c>
      <c r="J34" s="148">
        <f t="shared" si="1"/>
        <v>6</v>
      </c>
      <c r="K34" s="149"/>
      <c r="L34" s="150">
        <v>47484</v>
      </c>
      <c r="M34" s="150">
        <v>47848</v>
      </c>
      <c r="N34" s="20" t="s">
        <v>27</v>
      </c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>
        <v>6</v>
      </c>
      <c r="AC34" s="45"/>
    </row>
    <row r="35" spans="1:29" s="152" customFormat="1" ht="75" x14ac:dyDescent="0.25">
      <c r="A35" s="202">
        <v>92</v>
      </c>
      <c r="B35" s="146"/>
      <c r="C35" s="154" t="s">
        <v>165</v>
      </c>
      <c r="D35" s="154" t="s">
        <v>173</v>
      </c>
      <c r="E35" s="164" t="s">
        <v>175</v>
      </c>
      <c r="F35" s="164" t="s">
        <v>154</v>
      </c>
      <c r="G35" s="157" t="s">
        <v>155</v>
      </c>
      <c r="H35" s="149"/>
      <c r="I35" s="149" t="s">
        <v>112</v>
      </c>
      <c r="J35" s="148">
        <f t="shared" si="1"/>
        <v>2</v>
      </c>
      <c r="K35" s="149"/>
      <c r="L35" s="150">
        <v>47849</v>
      </c>
      <c r="M35" s="150">
        <v>48213</v>
      </c>
      <c r="N35" s="20" t="s">
        <v>27</v>
      </c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>
        <v>2</v>
      </c>
    </row>
    <row r="36" spans="1:29" s="152" customFormat="1" ht="75" x14ac:dyDescent="0.25">
      <c r="A36" s="203"/>
      <c r="B36" s="146"/>
      <c r="C36" s="154" t="s">
        <v>165</v>
      </c>
      <c r="D36" s="154" t="s">
        <v>174</v>
      </c>
      <c r="E36" s="164" t="s">
        <v>176</v>
      </c>
      <c r="F36" s="164" t="s">
        <v>154</v>
      </c>
      <c r="G36" s="157" t="s">
        <v>177</v>
      </c>
      <c r="H36" s="149"/>
      <c r="I36" s="149" t="s">
        <v>112</v>
      </c>
      <c r="J36" s="148">
        <f t="shared" si="1"/>
        <v>6</v>
      </c>
      <c r="K36" s="149"/>
      <c r="L36" s="150">
        <v>47849</v>
      </c>
      <c r="M36" s="150">
        <v>48213</v>
      </c>
      <c r="N36" s="20" t="s">
        <v>27</v>
      </c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>
        <v>6</v>
      </c>
    </row>
    <row r="37" spans="1:29" x14ac:dyDescent="0.25">
      <c r="A37" s="1"/>
      <c r="B37" s="21"/>
      <c r="C37" s="31"/>
      <c r="D37" s="31"/>
      <c r="E37" s="33"/>
      <c r="F37" s="41"/>
      <c r="G37" s="31"/>
      <c r="H37" s="22"/>
      <c r="I37" s="22"/>
      <c r="J37" s="2"/>
      <c r="K37" s="22"/>
      <c r="L37" s="81"/>
      <c r="M37" s="81"/>
      <c r="N37" s="20"/>
      <c r="O37" s="42"/>
      <c r="P37" s="43"/>
      <c r="Q37" s="43"/>
      <c r="R37" s="43"/>
      <c r="S37" s="43"/>
      <c r="T37" s="44"/>
      <c r="U37" s="44"/>
      <c r="V37" s="44"/>
      <c r="W37" s="44"/>
      <c r="X37" s="44"/>
      <c r="Y37" s="44"/>
      <c r="Z37" s="44"/>
      <c r="AA37" s="44"/>
      <c r="AB37" s="44"/>
      <c r="AC37" s="45"/>
    </row>
    <row r="38" spans="1:29" x14ac:dyDescent="0.25">
      <c r="A38" s="16"/>
      <c r="B38" s="17" t="s">
        <v>3</v>
      </c>
      <c r="C38" s="9"/>
      <c r="D38" s="9"/>
      <c r="E38" s="9"/>
      <c r="F38" s="9"/>
      <c r="G38" s="9"/>
      <c r="H38" s="18"/>
      <c r="I38" s="18"/>
      <c r="J38" s="34"/>
      <c r="K38" s="18"/>
      <c r="L38" s="77"/>
      <c r="M38" s="77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68"/>
    </row>
    <row r="39" spans="1:29" s="152" customFormat="1" ht="105" x14ac:dyDescent="0.25">
      <c r="A39" s="145">
        <v>7</v>
      </c>
      <c r="B39" s="146"/>
      <c r="C39" s="154" t="s">
        <v>107</v>
      </c>
      <c r="D39" s="156" t="s">
        <v>108</v>
      </c>
      <c r="E39" s="157" t="s">
        <v>109</v>
      </c>
      <c r="F39" s="158" t="s">
        <v>110</v>
      </c>
      <c r="G39" s="157" t="s">
        <v>111</v>
      </c>
      <c r="H39" s="149"/>
      <c r="I39" s="149" t="s">
        <v>112</v>
      </c>
      <c r="J39" s="148">
        <f t="shared" ref="J39:J50" si="2">SUM(O39:AC39)</f>
        <v>5</v>
      </c>
      <c r="K39" s="149"/>
      <c r="L39" s="150">
        <v>42736</v>
      </c>
      <c r="M39" s="150">
        <v>43100</v>
      </c>
      <c r="N39" s="20" t="s">
        <v>25</v>
      </c>
      <c r="O39" s="42">
        <v>5</v>
      </c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s="152" customFormat="1" ht="105" x14ac:dyDescent="0.25">
      <c r="A40" s="145">
        <v>11</v>
      </c>
      <c r="B40" s="146"/>
      <c r="C40" s="154" t="s">
        <v>122</v>
      </c>
      <c r="D40" s="156" t="s">
        <v>123</v>
      </c>
      <c r="E40" s="157" t="s">
        <v>109</v>
      </c>
      <c r="F40" s="158" t="s">
        <v>110</v>
      </c>
      <c r="G40" s="157" t="s">
        <v>111</v>
      </c>
      <c r="H40" s="149"/>
      <c r="I40" s="149" t="s">
        <v>112</v>
      </c>
      <c r="J40" s="148">
        <f t="shared" si="2"/>
        <v>8</v>
      </c>
      <c r="K40" s="149"/>
      <c r="L40" s="150">
        <v>42736</v>
      </c>
      <c r="M40" s="150">
        <v>43100</v>
      </c>
      <c r="N40" s="20" t="s">
        <v>25</v>
      </c>
      <c r="O40" s="42">
        <v>8</v>
      </c>
      <c r="P40" s="43"/>
      <c r="Q40" s="43"/>
      <c r="R40" s="43"/>
      <c r="S40" s="43"/>
      <c r="T40" s="44"/>
      <c r="U40" s="44"/>
      <c r="V40" s="44"/>
      <c r="W40" s="44"/>
      <c r="X40" s="44"/>
      <c r="Y40" s="44"/>
      <c r="Z40" s="44"/>
      <c r="AA40" s="44"/>
      <c r="AB40" s="44"/>
      <c r="AC40" s="45"/>
    </row>
    <row r="41" spans="1:29" s="152" customFormat="1" ht="105" x14ac:dyDescent="0.25">
      <c r="A41" s="145">
        <v>26</v>
      </c>
      <c r="B41" s="146"/>
      <c r="C41" s="154" t="s">
        <v>133</v>
      </c>
      <c r="D41" s="155" t="s">
        <v>134</v>
      </c>
      <c r="E41" s="157" t="s">
        <v>109</v>
      </c>
      <c r="F41" s="158" t="s">
        <v>110</v>
      </c>
      <c r="G41" s="157" t="s">
        <v>111</v>
      </c>
      <c r="H41" s="149"/>
      <c r="I41" s="149" t="s">
        <v>112</v>
      </c>
      <c r="J41" s="148">
        <f t="shared" si="2"/>
        <v>18</v>
      </c>
      <c r="K41" s="149"/>
      <c r="L41" s="150">
        <v>43101</v>
      </c>
      <c r="M41" s="150">
        <v>43465</v>
      </c>
      <c r="N41" s="20" t="s">
        <v>26</v>
      </c>
      <c r="O41" s="42"/>
      <c r="P41" s="43">
        <v>18</v>
      </c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s="152" customFormat="1" ht="105" x14ac:dyDescent="0.25">
      <c r="A42" s="145">
        <v>67</v>
      </c>
      <c r="B42" s="146"/>
      <c r="C42" s="154" t="s">
        <v>165</v>
      </c>
      <c r="D42" s="156" t="s">
        <v>178</v>
      </c>
      <c r="E42" s="157" t="s">
        <v>109</v>
      </c>
      <c r="F42" s="158" t="s">
        <v>110</v>
      </c>
      <c r="G42" s="157" t="s">
        <v>111</v>
      </c>
      <c r="H42" s="149"/>
      <c r="I42" s="149" t="s">
        <v>112</v>
      </c>
      <c r="J42" s="148">
        <f t="shared" si="2"/>
        <v>18</v>
      </c>
      <c r="K42" s="149"/>
      <c r="L42" s="150">
        <v>44927</v>
      </c>
      <c r="M42" s="150">
        <v>45291</v>
      </c>
      <c r="N42" s="20" t="s">
        <v>27</v>
      </c>
      <c r="O42" s="42"/>
      <c r="P42" s="43"/>
      <c r="Q42" s="43"/>
      <c r="R42" s="43"/>
      <c r="S42" s="43"/>
      <c r="T42" s="44"/>
      <c r="U42" s="44">
        <v>18</v>
      </c>
      <c r="V42" s="44"/>
      <c r="W42" s="44"/>
      <c r="X42" s="44"/>
      <c r="Y42" s="44"/>
      <c r="Z42" s="44"/>
      <c r="AA42" s="44"/>
      <c r="AB42" s="44"/>
      <c r="AC42" s="45"/>
    </row>
    <row r="43" spans="1:29" s="152" customFormat="1" ht="105" x14ac:dyDescent="0.25">
      <c r="A43" s="145">
        <v>71</v>
      </c>
      <c r="B43" s="146"/>
      <c r="C43" s="154" t="s">
        <v>165</v>
      </c>
      <c r="D43" s="156" t="s">
        <v>178</v>
      </c>
      <c r="E43" s="157" t="s">
        <v>109</v>
      </c>
      <c r="F43" s="158" t="s">
        <v>110</v>
      </c>
      <c r="G43" s="157" t="s">
        <v>111</v>
      </c>
      <c r="H43" s="149"/>
      <c r="I43" s="149" t="s">
        <v>112</v>
      </c>
      <c r="J43" s="148">
        <f t="shared" si="2"/>
        <v>18</v>
      </c>
      <c r="K43" s="149"/>
      <c r="L43" s="150">
        <v>45292</v>
      </c>
      <c r="M43" s="150">
        <v>45657</v>
      </c>
      <c r="N43" s="20" t="s">
        <v>27</v>
      </c>
      <c r="O43" s="42"/>
      <c r="P43" s="43"/>
      <c r="Q43" s="43"/>
      <c r="R43" s="43"/>
      <c r="S43" s="43"/>
      <c r="T43" s="44"/>
      <c r="U43" s="44"/>
      <c r="V43" s="44">
        <v>18</v>
      </c>
      <c r="W43" s="44"/>
      <c r="X43" s="44"/>
      <c r="Y43" s="44"/>
      <c r="Z43" s="44"/>
      <c r="AA43" s="44"/>
      <c r="AB43" s="44"/>
      <c r="AC43" s="45"/>
    </row>
    <row r="44" spans="1:29" s="152" customFormat="1" ht="105" x14ac:dyDescent="0.25">
      <c r="A44" s="145">
        <v>73</v>
      </c>
      <c r="B44" s="146"/>
      <c r="C44" s="154" t="s">
        <v>165</v>
      </c>
      <c r="D44" s="156" t="s">
        <v>178</v>
      </c>
      <c r="E44" s="157" t="s">
        <v>109</v>
      </c>
      <c r="F44" s="158" t="s">
        <v>110</v>
      </c>
      <c r="G44" s="157" t="s">
        <v>111</v>
      </c>
      <c r="H44" s="149"/>
      <c r="I44" s="149" t="s">
        <v>112</v>
      </c>
      <c r="J44" s="148">
        <f t="shared" si="2"/>
        <v>18</v>
      </c>
      <c r="K44" s="149"/>
      <c r="L44" s="150">
        <v>45658</v>
      </c>
      <c r="M44" s="150">
        <v>46022</v>
      </c>
      <c r="N44" s="20" t="s">
        <v>27</v>
      </c>
      <c r="O44" s="42"/>
      <c r="P44" s="43"/>
      <c r="Q44" s="43"/>
      <c r="R44" s="43"/>
      <c r="S44" s="43"/>
      <c r="T44" s="44"/>
      <c r="U44" s="44"/>
      <c r="V44" s="44"/>
      <c r="W44" s="44">
        <v>18</v>
      </c>
      <c r="X44" s="44"/>
      <c r="Y44" s="44"/>
      <c r="Z44" s="44"/>
      <c r="AA44" s="44"/>
      <c r="AB44" s="44"/>
      <c r="AC44" s="45"/>
    </row>
    <row r="45" spans="1:29" s="152" customFormat="1" ht="105" x14ac:dyDescent="0.25">
      <c r="A45" s="145">
        <v>76</v>
      </c>
      <c r="B45" s="146"/>
      <c r="C45" s="154" t="s">
        <v>165</v>
      </c>
      <c r="D45" s="156" t="s">
        <v>178</v>
      </c>
      <c r="E45" s="157" t="s">
        <v>109</v>
      </c>
      <c r="F45" s="158" t="s">
        <v>110</v>
      </c>
      <c r="G45" s="157" t="s">
        <v>111</v>
      </c>
      <c r="H45" s="149"/>
      <c r="I45" s="149" t="s">
        <v>112</v>
      </c>
      <c r="J45" s="148">
        <f t="shared" si="2"/>
        <v>18</v>
      </c>
      <c r="K45" s="149"/>
      <c r="L45" s="150">
        <v>46023</v>
      </c>
      <c r="M45" s="150">
        <v>46387</v>
      </c>
      <c r="N45" s="20" t="s">
        <v>27</v>
      </c>
      <c r="O45" s="42"/>
      <c r="P45" s="43"/>
      <c r="Q45" s="43"/>
      <c r="R45" s="43"/>
      <c r="S45" s="43"/>
      <c r="T45" s="44"/>
      <c r="U45" s="44"/>
      <c r="V45" s="44"/>
      <c r="W45" s="44"/>
      <c r="X45" s="44">
        <v>18</v>
      </c>
      <c r="Y45" s="44"/>
      <c r="Z45" s="44"/>
      <c r="AA45" s="44"/>
      <c r="AB45" s="44"/>
      <c r="AC45" s="45"/>
    </row>
    <row r="46" spans="1:29" s="152" customFormat="1" ht="105" x14ac:dyDescent="0.25">
      <c r="A46" s="145">
        <v>81</v>
      </c>
      <c r="B46" s="146"/>
      <c r="C46" s="154" t="s">
        <v>165</v>
      </c>
      <c r="D46" s="156" t="s">
        <v>178</v>
      </c>
      <c r="E46" s="157" t="s">
        <v>109</v>
      </c>
      <c r="F46" s="158" t="s">
        <v>110</v>
      </c>
      <c r="G46" s="157" t="s">
        <v>111</v>
      </c>
      <c r="H46" s="149"/>
      <c r="I46" s="149" t="s">
        <v>112</v>
      </c>
      <c r="J46" s="148">
        <f t="shared" si="2"/>
        <v>18</v>
      </c>
      <c r="K46" s="149"/>
      <c r="L46" s="150">
        <v>46388</v>
      </c>
      <c r="M46" s="150">
        <v>46752</v>
      </c>
      <c r="N46" s="20" t="s">
        <v>27</v>
      </c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>
        <v>18</v>
      </c>
      <c r="Z46" s="44"/>
      <c r="AA46" s="44"/>
      <c r="AB46" s="44"/>
      <c r="AC46" s="45"/>
    </row>
    <row r="47" spans="1:29" s="152" customFormat="1" ht="105" x14ac:dyDescent="0.25">
      <c r="A47" s="145">
        <v>86</v>
      </c>
      <c r="B47" s="146"/>
      <c r="C47" s="154" t="s">
        <v>165</v>
      </c>
      <c r="D47" s="156" t="s">
        <v>178</v>
      </c>
      <c r="E47" s="157" t="s">
        <v>109</v>
      </c>
      <c r="F47" s="158" t="s">
        <v>110</v>
      </c>
      <c r="G47" s="157" t="s">
        <v>111</v>
      </c>
      <c r="H47" s="149"/>
      <c r="I47" s="149" t="s">
        <v>112</v>
      </c>
      <c r="J47" s="148">
        <f t="shared" si="2"/>
        <v>18</v>
      </c>
      <c r="K47" s="149"/>
      <c r="L47" s="150">
        <v>46753</v>
      </c>
      <c r="M47" s="150">
        <v>47118</v>
      </c>
      <c r="N47" s="20" t="s">
        <v>27</v>
      </c>
      <c r="O47" s="42"/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>
        <v>18</v>
      </c>
      <c r="AA47" s="44"/>
      <c r="AB47" s="44"/>
      <c r="AC47" s="45"/>
    </row>
    <row r="48" spans="1:29" s="152" customFormat="1" ht="105" x14ac:dyDescent="0.25">
      <c r="A48" s="145">
        <v>89</v>
      </c>
      <c r="B48" s="146"/>
      <c r="C48" s="154" t="s">
        <v>165</v>
      </c>
      <c r="D48" s="156" t="s">
        <v>178</v>
      </c>
      <c r="E48" s="157" t="s">
        <v>109</v>
      </c>
      <c r="F48" s="158" t="s">
        <v>110</v>
      </c>
      <c r="G48" s="157" t="s">
        <v>111</v>
      </c>
      <c r="H48" s="149"/>
      <c r="I48" s="149" t="s">
        <v>112</v>
      </c>
      <c r="J48" s="148">
        <f t="shared" si="2"/>
        <v>18</v>
      </c>
      <c r="K48" s="149"/>
      <c r="L48" s="150">
        <v>47119</v>
      </c>
      <c r="M48" s="150">
        <v>47483</v>
      </c>
      <c r="N48" s="20" t="s">
        <v>27</v>
      </c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>
        <v>18</v>
      </c>
      <c r="AB48" s="44"/>
      <c r="AC48" s="45"/>
    </row>
    <row r="49" spans="1:29" s="152" customFormat="1" ht="105" x14ac:dyDescent="0.25">
      <c r="A49" s="145">
        <v>91</v>
      </c>
      <c r="B49" s="146"/>
      <c r="C49" s="154" t="s">
        <v>165</v>
      </c>
      <c r="D49" s="156" t="s">
        <v>178</v>
      </c>
      <c r="E49" s="157" t="s">
        <v>109</v>
      </c>
      <c r="F49" s="158" t="s">
        <v>110</v>
      </c>
      <c r="G49" s="157" t="s">
        <v>111</v>
      </c>
      <c r="H49" s="149"/>
      <c r="I49" s="149" t="s">
        <v>112</v>
      </c>
      <c r="J49" s="148">
        <f t="shared" si="2"/>
        <v>18</v>
      </c>
      <c r="K49" s="149"/>
      <c r="L49" s="150">
        <v>47484</v>
      </c>
      <c r="M49" s="150">
        <v>47848</v>
      </c>
      <c r="N49" s="20" t="s">
        <v>27</v>
      </c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>
        <v>18</v>
      </c>
      <c r="AC49" s="45"/>
    </row>
    <row r="50" spans="1:29" s="152" customFormat="1" ht="105" x14ac:dyDescent="0.25">
      <c r="A50" s="145">
        <v>93</v>
      </c>
      <c r="B50" s="146"/>
      <c r="C50" s="154" t="s">
        <v>165</v>
      </c>
      <c r="D50" s="156" t="s">
        <v>178</v>
      </c>
      <c r="E50" s="157" t="s">
        <v>109</v>
      </c>
      <c r="F50" s="158" t="s">
        <v>110</v>
      </c>
      <c r="G50" s="157" t="s">
        <v>111</v>
      </c>
      <c r="H50" s="149"/>
      <c r="I50" s="149" t="s">
        <v>112</v>
      </c>
      <c r="J50" s="148">
        <f t="shared" si="2"/>
        <v>18</v>
      </c>
      <c r="K50" s="149"/>
      <c r="L50" s="150">
        <v>47849</v>
      </c>
      <c r="M50" s="150">
        <v>48213</v>
      </c>
      <c r="N50" s="20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>
        <v>18</v>
      </c>
    </row>
    <row r="51" spans="1:29" ht="15.75" thickBot="1" x14ac:dyDescent="0.3">
      <c r="A51" s="1"/>
      <c r="B51" s="21"/>
      <c r="C51" s="31"/>
      <c r="D51" s="35"/>
      <c r="E51" s="31"/>
      <c r="F51" s="66"/>
      <c r="G51" s="31"/>
      <c r="H51" s="22"/>
      <c r="I51" s="22"/>
      <c r="J51" s="2"/>
      <c r="K51" s="22"/>
      <c r="L51" s="81"/>
      <c r="M51" s="81"/>
      <c r="N51" s="20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ht="15.75" thickBot="1" x14ac:dyDescent="0.3">
      <c r="A52" s="101"/>
      <c r="B52" s="59" t="s">
        <v>0</v>
      </c>
      <c r="C52" s="59"/>
      <c r="D52" s="59"/>
      <c r="E52" s="59"/>
      <c r="F52" s="59"/>
      <c r="G52" s="59"/>
      <c r="H52" s="59"/>
      <c r="I52" s="59"/>
      <c r="J52" s="59">
        <f>SUM(J12:J39)</f>
        <v>420.5</v>
      </c>
      <c r="K52" s="59"/>
      <c r="L52" s="85"/>
      <c r="M52" s="85"/>
      <c r="N52" s="102"/>
      <c r="O52" s="103"/>
      <c r="P52" s="104"/>
      <c r="Q52" s="104"/>
      <c r="R52" s="104"/>
      <c r="S52" s="104"/>
      <c r="T52" s="105"/>
      <c r="U52" s="105"/>
      <c r="V52" s="105"/>
      <c r="W52" s="105"/>
      <c r="X52" s="105"/>
      <c r="Y52" s="105"/>
      <c r="Z52" s="105"/>
      <c r="AA52" s="105"/>
      <c r="AB52" s="105"/>
      <c r="AC52" s="106"/>
    </row>
    <row r="53" spans="1:29" x14ac:dyDescent="0.25">
      <c r="A53" s="24"/>
      <c r="B53" s="25"/>
      <c r="C53" s="25"/>
      <c r="D53" s="25"/>
      <c r="E53" s="25"/>
      <c r="F53" s="25"/>
      <c r="G53" s="25"/>
      <c r="H53" s="25"/>
      <c r="I53" s="26"/>
      <c r="L53" s="78"/>
      <c r="M53" s="78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</row>
    <row r="54" spans="1:29" x14ac:dyDescent="0.25">
      <c r="A54" s="201" t="s">
        <v>42</v>
      </c>
      <c r="B54" s="201"/>
      <c r="C54" s="201"/>
      <c r="D54" s="25"/>
      <c r="E54" s="25"/>
      <c r="F54" s="25"/>
      <c r="G54" s="25"/>
      <c r="H54" s="25"/>
      <c r="I54" s="26"/>
      <c r="L54" s="78"/>
      <c r="M54" s="78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</row>
    <row r="55" spans="1:29" x14ac:dyDescent="0.25">
      <c r="A55" s="10"/>
      <c r="B55" s="6"/>
      <c r="C55" s="40" t="s">
        <v>6</v>
      </c>
      <c r="D55" s="40" t="s">
        <v>5</v>
      </c>
      <c r="E55" s="10"/>
      <c r="F55" s="10"/>
      <c r="G55" s="10"/>
      <c r="H55" s="8"/>
      <c r="I55" s="11"/>
      <c r="J55" s="8"/>
      <c r="K55" s="11"/>
      <c r="L55" s="79"/>
      <c r="M55" s="80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2"/>
      <c r="B56" s="13" t="s">
        <v>43</v>
      </c>
      <c r="C56" s="14"/>
      <c r="D56" s="14"/>
      <c r="E56" s="14"/>
      <c r="F56" s="14"/>
      <c r="G56" s="14"/>
      <c r="H56" s="15"/>
      <c r="I56" s="9"/>
      <c r="J56" s="15"/>
      <c r="K56" s="9"/>
      <c r="L56" s="82"/>
      <c r="M56" s="77"/>
      <c r="N56" s="9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x14ac:dyDescent="0.25">
      <c r="A57" s="16"/>
      <c r="B57" s="17" t="s">
        <v>1</v>
      </c>
      <c r="C57" s="9"/>
      <c r="D57" s="9"/>
      <c r="E57" s="9"/>
      <c r="F57" s="9"/>
      <c r="G57" s="9"/>
      <c r="H57" s="15"/>
      <c r="I57" s="18"/>
      <c r="J57" s="15"/>
      <c r="K57" s="18"/>
      <c r="L57" s="82"/>
      <c r="M57" s="77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68"/>
    </row>
    <row r="58" spans="1:29" s="23" customFormat="1" x14ac:dyDescent="0.25">
      <c r="A58" s="1"/>
      <c r="B58" s="21"/>
      <c r="C58" s="2"/>
      <c r="D58" s="2"/>
      <c r="E58" s="2"/>
      <c r="F58" s="2"/>
      <c r="G58" s="2"/>
      <c r="H58" s="75"/>
      <c r="I58" s="22"/>
      <c r="J58" s="75"/>
      <c r="K58" s="22"/>
      <c r="L58" s="87"/>
      <c r="M58" s="81"/>
      <c r="N58" s="22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x14ac:dyDescent="0.25">
      <c r="A59" s="16"/>
      <c r="B59" s="17" t="s">
        <v>2</v>
      </c>
      <c r="C59" s="9"/>
      <c r="D59" s="9"/>
      <c r="E59" s="9"/>
      <c r="F59" s="9"/>
      <c r="G59" s="9"/>
      <c r="H59" s="18"/>
      <c r="I59" s="18"/>
      <c r="J59" s="18"/>
      <c r="K59" s="18"/>
      <c r="L59" s="77"/>
      <c r="M59" s="77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8"/>
    </row>
    <row r="60" spans="1:29" x14ac:dyDescent="0.25">
      <c r="A60" s="1"/>
      <c r="B60" s="21"/>
      <c r="C60" s="32"/>
      <c r="D60" s="2"/>
      <c r="E60" s="76"/>
      <c r="F60" s="76"/>
      <c r="G60" s="76"/>
      <c r="H60" s="22"/>
      <c r="I60" s="22"/>
      <c r="J60" s="2"/>
      <c r="K60" s="22"/>
      <c r="L60" s="81"/>
      <c r="M60" s="81"/>
      <c r="N60" s="37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x14ac:dyDescent="0.25">
      <c r="A61" s="16"/>
      <c r="B61" s="17" t="s">
        <v>3</v>
      </c>
      <c r="C61" s="9"/>
      <c r="D61" s="9"/>
      <c r="E61" s="9"/>
      <c r="F61" s="9"/>
      <c r="G61" s="9"/>
      <c r="H61" s="18"/>
      <c r="I61" s="18"/>
      <c r="J61" s="34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152" customFormat="1" ht="120" x14ac:dyDescent="0.25">
      <c r="A62" s="145">
        <v>40</v>
      </c>
      <c r="B62" s="146"/>
      <c r="C62" s="154" t="s">
        <v>161</v>
      </c>
      <c r="D62" s="156" t="s">
        <v>145</v>
      </c>
      <c r="E62" s="76" t="s">
        <v>146</v>
      </c>
      <c r="F62" s="76" t="s">
        <v>147</v>
      </c>
      <c r="G62" s="76" t="s">
        <v>148</v>
      </c>
      <c r="H62" s="149"/>
      <c r="I62" s="149" t="s">
        <v>112</v>
      </c>
      <c r="J62" s="148">
        <f>SUM(O62:AC62)</f>
        <v>3</v>
      </c>
      <c r="K62" s="149"/>
      <c r="L62" s="150">
        <v>43556</v>
      </c>
      <c r="M62" s="150">
        <v>43830</v>
      </c>
      <c r="N62" s="20" t="s">
        <v>26</v>
      </c>
      <c r="O62" s="42"/>
      <c r="P62" s="43"/>
      <c r="Q62" s="43">
        <v>3</v>
      </c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152" customFormat="1" ht="120" x14ac:dyDescent="0.25">
      <c r="A63" s="145">
        <v>45</v>
      </c>
      <c r="B63" s="146"/>
      <c r="C63" s="154" t="s">
        <v>161</v>
      </c>
      <c r="D63" s="156" t="s">
        <v>159</v>
      </c>
      <c r="E63" s="76" t="s">
        <v>146</v>
      </c>
      <c r="F63" s="76" t="s">
        <v>147</v>
      </c>
      <c r="G63" s="76" t="s">
        <v>148</v>
      </c>
      <c r="H63" s="149"/>
      <c r="I63" s="149" t="s">
        <v>112</v>
      </c>
      <c r="J63" s="148">
        <f>SUM(O63:AC63)</f>
        <v>20</v>
      </c>
      <c r="K63" s="149"/>
      <c r="L63" s="150">
        <v>43922</v>
      </c>
      <c r="M63" s="150">
        <v>44196</v>
      </c>
      <c r="N63" s="20" t="s">
        <v>26</v>
      </c>
      <c r="O63" s="42"/>
      <c r="P63" s="43"/>
      <c r="Q63" s="43"/>
      <c r="R63" s="43">
        <v>20</v>
      </c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152" customFormat="1" ht="120" x14ac:dyDescent="0.25">
      <c r="A64" s="145">
        <v>46</v>
      </c>
      <c r="B64" s="146"/>
      <c r="C64" s="154" t="s">
        <v>160</v>
      </c>
      <c r="D64" s="156" t="s">
        <v>162</v>
      </c>
      <c r="E64" s="76" t="s">
        <v>146</v>
      </c>
      <c r="F64" s="76" t="s">
        <v>147</v>
      </c>
      <c r="G64" s="76" t="s">
        <v>148</v>
      </c>
      <c r="H64" s="149"/>
      <c r="I64" s="149" t="s">
        <v>112</v>
      </c>
      <c r="J64" s="148">
        <f>SUM(O64:AC64)</f>
        <v>63</v>
      </c>
      <c r="K64" s="149"/>
      <c r="L64" s="150">
        <v>43922</v>
      </c>
      <c r="M64" s="150">
        <v>44196</v>
      </c>
      <c r="N64" s="20" t="s">
        <v>26</v>
      </c>
      <c r="O64" s="42"/>
      <c r="P64" s="43"/>
      <c r="Q64" s="43"/>
      <c r="R64" s="43">
        <v>63</v>
      </c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 x14ac:dyDescent="0.25">
      <c r="A65" s="1"/>
      <c r="B65" s="21"/>
      <c r="C65" s="32"/>
      <c r="D65" s="2"/>
      <c r="E65" s="76"/>
      <c r="F65" s="76"/>
      <c r="G65" s="76"/>
      <c r="H65" s="22"/>
      <c r="I65" s="22"/>
      <c r="J65" s="2"/>
      <c r="K65" s="22"/>
      <c r="L65" s="81"/>
      <c r="M65" s="81"/>
      <c r="N65" s="37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x14ac:dyDescent="0.25">
      <c r="A66" s="16"/>
      <c r="B66" s="18" t="s">
        <v>45</v>
      </c>
      <c r="C66" s="9"/>
      <c r="D66" s="9"/>
      <c r="E66" s="9"/>
      <c r="F66" s="9"/>
      <c r="G66" s="9"/>
      <c r="H66" s="18"/>
      <c r="I66" s="18"/>
      <c r="J66" s="18"/>
      <c r="K66" s="18"/>
      <c r="L66" s="77"/>
      <c r="M66" s="77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68"/>
    </row>
    <row r="67" spans="1:29" s="23" customFormat="1" x14ac:dyDescent="0.25">
      <c r="A67" s="69"/>
      <c r="B67" s="70" t="s">
        <v>1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 x14ac:dyDescent="0.25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 x14ac:dyDescent="0.25">
      <c r="A69" s="69"/>
      <c r="B69" s="70" t="s">
        <v>2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s="152" customFormat="1" ht="105" x14ac:dyDescent="0.25">
      <c r="A70" s="145">
        <v>69</v>
      </c>
      <c r="B70" s="146"/>
      <c r="C70" s="148" t="s">
        <v>181</v>
      </c>
      <c r="D70" s="148" t="s">
        <v>182</v>
      </c>
      <c r="E70" s="164" t="s">
        <v>130</v>
      </c>
      <c r="F70" s="164" t="s">
        <v>183</v>
      </c>
      <c r="G70" s="157" t="s">
        <v>132</v>
      </c>
      <c r="H70" s="149"/>
      <c r="I70" s="149" t="s">
        <v>112</v>
      </c>
      <c r="J70" s="148">
        <f>SUM(O70:AC70)</f>
        <v>300</v>
      </c>
      <c r="K70" s="149"/>
      <c r="L70" s="150">
        <v>45383</v>
      </c>
      <c r="M70" s="150">
        <v>46022</v>
      </c>
      <c r="N70" s="124" t="s">
        <v>27</v>
      </c>
      <c r="O70" s="42"/>
      <c r="P70" s="43"/>
      <c r="Q70" s="43"/>
      <c r="R70" s="43"/>
      <c r="S70" s="43"/>
      <c r="T70" s="44"/>
      <c r="U70" s="44"/>
      <c r="V70" s="44">
        <v>150</v>
      </c>
      <c r="W70" s="44">
        <v>150</v>
      </c>
      <c r="X70" s="44"/>
      <c r="Y70" s="44"/>
      <c r="Z70" s="44"/>
      <c r="AA70" s="44"/>
      <c r="AB70" s="44"/>
      <c r="AC70" s="45"/>
    </row>
    <row r="71" spans="1:29" x14ac:dyDescent="0.25">
      <c r="A71" s="1"/>
      <c r="B71" s="21"/>
      <c r="C71" s="2"/>
      <c r="D71" s="2"/>
      <c r="E71" s="2"/>
      <c r="F71" s="2"/>
      <c r="G71" s="2"/>
      <c r="H71" s="22"/>
      <c r="I71" s="22"/>
      <c r="J71" s="22"/>
      <c r="K71" s="22"/>
      <c r="L71" s="81"/>
      <c r="M71" s="81"/>
      <c r="N71" s="6"/>
      <c r="O71" s="42"/>
      <c r="P71" s="43"/>
      <c r="Q71" s="43"/>
      <c r="R71" s="43"/>
      <c r="S71" s="43"/>
      <c r="T71" s="44"/>
      <c r="U71" s="44"/>
      <c r="V71" s="44"/>
      <c r="W71" s="44"/>
      <c r="X71" s="44"/>
      <c r="Y71" s="44"/>
      <c r="Z71" s="44"/>
      <c r="AA71" s="44"/>
      <c r="AB71" s="44"/>
      <c r="AC71" s="45"/>
    </row>
    <row r="72" spans="1:29" s="23" customFormat="1" x14ac:dyDescent="0.25">
      <c r="A72" s="69"/>
      <c r="B72" s="70" t="s">
        <v>3</v>
      </c>
      <c r="C72" s="34"/>
      <c r="D72" s="34"/>
      <c r="E72" s="34"/>
      <c r="F72" s="34"/>
      <c r="G72" s="34"/>
      <c r="H72" s="71"/>
      <c r="I72" s="71"/>
      <c r="J72" s="71"/>
      <c r="K72" s="71"/>
      <c r="L72" s="86"/>
      <c r="M72" s="86"/>
      <c r="N72" s="73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2"/>
    </row>
    <row r="73" spans="1:29" ht="15.75" thickBot="1" x14ac:dyDescent="0.3">
      <c r="A73" s="93"/>
      <c r="B73" s="94"/>
      <c r="C73" s="96"/>
      <c r="D73" s="96"/>
      <c r="E73" s="96"/>
      <c r="F73" s="96"/>
      <c r="G73" s="96"/>
      <c r="H73" s="95"/>
      <c r="I73" s="95"/>
      <c r="J73" s="95"/>
      <c r="K73" s="95"/>
      <c r="L73" s="97"/>
      <c r="M73" s="97"/>
      <c r="N73" s="107"/>
      <c r="O73" s="98"/>
      <c r="P73" s="99"/>
      <c r="Q73" s="99"/>
      <c r="R73" s="99"/>
      <c r="S73" s="99"/>
      <c r="T73" s="100"/>
      <c r="U73" s="100"/>
      <c r="V73" s="100"/>
      <c r="W73" s="100"/>
      <c r="X73" s="100"/>
      <c r="Y73" s="100"/>
      <c r="Z73" s="100"/>
      <c r="AA73" s="100"/>
      <c r="AB73" s="100"/>
      <c r="AC73" s="89"/>
    </row>
    <row r="74" spans="1:29" ht="15.75" thickBot="1" x14ac:dyDescent="0.3">
      <c r="A74" s="115"/>
      <c r="B74" s="116" t="s">
        <v>46</v>
      </c>
      <c r="C74" s="117"/>
      <c r="D74" s="117"/>
      <c r="E74" s="117"/>
      <c r="F74" s="117"/>
      <c r="G74" s="117"/>
      <c r="H74" s="118"/>
      <c r="I74" s="118"/>
      <c r="J74" s="118">
        <f>SUM(J56:J73)</f>
        <v>386</v>
      </c>
      <c r="K74" s="118"/>
      <c r="L74" s="119"/>
      <c r="M74" s="119"/>
      <c r="N74" s="102"/>
      <c r="O74" s="120"/>
      <c r="P74" s="121"/>
      <c r="Q74" s="121"/>
      <c r="R74" s="121"/>
      <c r="S74" s="121"/>
      <c r="T74" s="122"/>
      <c r="U74" s="122"/>
      <c r="V74" s="122"/>
      <c r="W74" s="122"/>
      <c r="X74" s="122"/>
      <c r="Y74" s="122"/>
      <c r="Z74" s="122"/>
      <c r="AA74" s="122"/>
      <c r="AB74" s="122"/>
      <c r="AC74" s="123"/>
    </row>
    <row r="75" spans="1:29" ht="15.75" thickBot="1" x14ac:dyDescent="0.3">
      <c r="A75" s="108"/>
      <c r="B75" s="109"/>
      <c r="C75" s="110"/>
      <c r="D75" s="110"/>
      <c r="E75" s="110"/>
      <c r="F75" s="110"/>
      <c r="G75" s="110"/>
      <c r="H75" s="111"/>
      <c r="I75" s="111"/>
      <c r="J75" s="112"/>
      <c r="K75" s="112"/>
      <c r="L75" s="113"/>
      <c r="M75" s="113"/>
      <c r="N75" s="112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114"/>
    </row>
    <row r="76" spans="1:29" x14ac:dyDescent="0.25">
      <c r="A76" s="201" t="s">
        <v>47</v>
      </c>
      <c r="B76" s="201"/>
      <c r="C76" s="201"/>
      <c r="D76" s="25"/>
      <c r="E76" s="25"/>
      <c r="F76" s="25"/>
      <c r="G76" s="25"/>
      <c r="H76" s="25"/>
      <c r="I76" s="26"/>
      <c r="L76" s="78"/>
      <c r="M76" s="78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</row>
    <row r="77" spans="1:29" x14ac:dyDescent="0.25">
      <c r="A77" s="10"/>
      <c r="B77" s="6"/>
      <c r="C77" s="40" t="s">
        <v>6</v>
      </c>
      <c r="D77" s="40" t="s">
        <v>5</v>
      </c>
      <c r="E77" s="10"/>
      <c r="F77" s="10"/>
      <c r="G77" s="10"/>
      <c r="H77" s="8"/>
      <c r="I77" s="11"/>
      <c r="J77" s="8"/>
      <c r="K77" s="11"/>
      <c r="L77" s="79"/>
      <c r="M77" s="80"/>
      <c r="N77" s="6"/>
      <c r="O77" s="42"/>
      <c r="P77" s="43"/>
      <c r="Q77" s="43"/>
      <c r="R77" s="43"/>
      <c r="S77" s="43"/>
      <c r="T77" s="44"/>
      <c r="U77" s="44"/>
      <c r="V77" s="44"/>
      <c r="W77" s="44"/>
      <c r="X77" s="44"/>
      <c r="Y77" s="44"/>
      <c r="Z77" s="44"/>
      <c r="AA77" s="44"/>
      <c r="AB77" s="44"/>
      <c r="AC77" s="45"/>
    </row>
    <row r="78" spans="1:29" x14ac:dyDescent="0.25">
      <c r="A78" s="12"/>
      <c r="B78" s="13" t="s">
        <v>48</v>
      </c>
      <c r="C78" s="14"/>
      <c r="D78" s="14"/>
      <c r="E78" s="14"/>
      <c r="F78" s="14"/>
      <c r="G78" s="14"/>
      <c r="H78" s="15"/>
      <c r="I78" s="9"/>
      <c r="J78" s="15"/>
      <c r="K78" s="9"/>
      <c r="L78" s="82"/>
      <c r="M78" s="77"/>
      <c r="N78" s="9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68"/>
    </row>
    <row r="79" spans="1:29" x14ac:dyDescent="0.25">
      <c r="A79" s="16"/>
      <c r="B79" s="17" t="s">
        <v>1</v>
      </c>
      <c r="C79" s="9"/>
      <c r="D79" s="9"/>
      <c r="E79" s="9"/>
      <c r="F79" s="9"/>
      <c r="G79" s="9"/>
      <c r="H79" s="15"/>
      <c r="I79" s="18"/>
      <c r="J79" s="15"/>
      <c r="K79" s="18"/>
      <c r="L79" s="82"/>
      <c r="M79" s="77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68"/>
    </row>
    <row r="80" spans="1:29" s="151" customFormat="1" ht="90" x14ac:dyDescent="0.25">
      <c r="A80" s="145">
        <v>6</v>
      </c>
      <c r="B80" s="146"/>
      <c r="C80" s="147" t="s">
        <v>105</v>
      </c>
      <c r="D80" s="148" t="s">
        <v>55</v>
      </c>
      <c r="E80" s="140" t="s">
        <v>97</v>
      </c>
      <c r="F80" s="140" t="s">
        <v>104</v>
      </c>
      <c r="G80" s="140" t="s">
        <v>99</v>
      </c>
      <c r="H80" s="149"/>
      <c r="I80" s="149" t="s">
        <v>106</v>
      </c>
      <c r="J80" s="148">
        <f t="shared" ref="J80:J90" si="3">SUM(O80:AC80)</f>
        <v>105</v>
      </c>
      <c r="K80" s="149"/>
      <c r="L80" s="150">
        <v>42795</v>
      </c>
      <c r="M80" s="150">
        <v>42825</v>
      </c>
      <c r="N80" s="141" t="s">
        <v>25</v>
      </c>
      <c r="O80" s="142">
        <v>105</v>
      </c>
      <c r="P80" s="126"/>
      <c r="Q80" s="126"/>
      <c r="R80" s="126"/>
      <c r="S80" s="126"/>
      <c r="T80" s="143"/>
      <c r="U80" s="143"/>
      <c r="V80" s="143"/>
      <c r="W80" s="143"/>
      <c r="X80" s="143"/>
      <c r="Y80" s="143"/>
      <c r="Z80" s="143"/>
      <c r="AA80" s="143"/>
      <c r="AB80" s="143"/>
      <c r="AC80" s="144"/>
    </row>
    <row r="81" spans="1:29" s="151" customFormat="1" ht="90" x14ac:dyDescent="0.25">
      <c r="A81" s="145">
        <v>14</v>
      </c>
      <c r="B81" s="146"/>
      <c r="C81" s="147" t="s">
        <v>72</v>
      </c>
      <c r="D81" s="148" t="s">
        <v>128</v>
      </c>
      <c r="E81" s="140" t="s">
        <v>97</v>
      </c>
      <c r="F81" s="140" t="s">
        <v>104</v>
      </c>
      <c r="G81" s="140" t="s">
        <v>99</v>
      </c>
      <c r="H81" s="149"/>
      <c r="I81" s="149" t="s">
        <v>72</v>
      </c>
      <c r="J81" s="148">
        <f t="shared" si="3"/>
        <v>271</v>
      </c>
      <c r="K81" s="149"/>
      <c r="L81" s="150">
        <v>42826</v>
      </c>
      <c r="M81" s="150">
        <v>43100</v>
      </c>
      <c r="N81" s="37" t="s">
        <v>25</v>
      </c>
      <c r="O81" s="142">
        <v>271</v>
      </c>
      <c r="P81" s="126"/>
      <c r="Q81" s="126"/>
      <c r="R81" s="126"/>
      <c r="S81" s="126"/>
      <c r="T81" s="143"/>
      <c r="U81" s="143"/>
      <c r="V81" s="143"/>
      <c r="W81" s="143"/>
      <c r="X81" s="143"/>
      <c r="Y81" s="143"/>
      <c r="Z81" s="143"/>
      <c r="AA81" s="143"/>
      <c r="AB81" s="143"/>
      <c r="AC81" s="144"/>
    </row>
    <row r="82" spans="1:29" s="152" customFormat="1" ht="90" x14ac:dyDescent="0.25">
      <c r="A82" s="145">
        <v>32</v>
      </c>
      <c r="B82" s="146"/>
      <c r="C82" s="147" t="s">
        <v>72</v>
      </c>
      <c r="D82" s="148" t="s">
        <v>128</v>
      </c>
      <c r="E82" s="140" t="s">
        <v>97</v>
      </c>
      <c r="F82" s="140" t="s">
        <v>104</v>
      </c>
      <c r="G82" s="140" t="s">
        <v>99</v>
      </c>
      <c r="H82" s="149"/>
      <c r="I82" s="149" t="s">
        <v>72</v>
      </c>
      <c r="J82" s="148">
        <f t="shared" si="3"/>
        <v>1248</v>
      </c>
      <c r="K82" s="149"/>
      <c r="L82" s="150">
        <v>43191</v>
      </c>
      <c r="M82" s="150">
        <v>44561</v>
      </c>
      <c r="N82" s="37" t="s">
        <v>26</v>
      </c>
      <c r="O82" s="42"/>
      <c r="P82" s="43">
        <v>305</v>
      </c>
      <c r="Q82" s="43">
        <v>311</v>
      </c>
      <c r="R82" s="43">
        <v>306</v>
      </c>
      <c r="S82" s="43">
        <v>326</v>
      </c>
      <c r="T82" s="44"/>
      <c r="U82" s="44"/>
      <c r="V82" s="44"/>
      <c r="W82" s="44"/>
      <c r="X82" s="44"/>
      <c r="Y82" s="44"/>
      <c r="Z82" s="44"/>
      <c r="AA82" s="44"/>
      <c r="AB82" s="44"/>
      <c r="AC82" s="45"/>
    </row>
    <row r="83" spans="1:29" s="151" customFormat="1" ht="90" x14ac:dyDescent="0.25">
      <c r="A83" s="145">
        <v>41</v>
      </c>
      <c r="B83" s="146"/>
      <c r="C83" s="147" t="s">
        <v>149</v>
      </c>
      <c r="D83" s="148" t="s">
        <v>150</v>
      </c>
      <c r="E83" s="140" t="s">
        <v>97</v>
      </c>
      <c r="F83" s="140" t="s">
        <v>104</v>
      </c>
      <c r="G83" s="140" t="s">
        <v>99</v>
      </c>
      <c r="H83" s="149"/>
      <c r="I83" s="149" t="s">
        <v>106</v>
      </c>
      <c r="J83" s="148">
        <f t="shared" si="3"/>
        <v>30</v>
      </c>
      <c r="K83" s="149"/>
      <c r="L83" s="150">
        <v>43556</v>
      </c>
      <c r="M83" s="150">
        <v>43585</v>
      </c>
      <c r="N83" s="141" t="s">
        <v>26</v>
      </c>
      <c r="O83" s="142"/>
      <c r="P83" s="126"/>
      <c r="Q83" s="126">
        <v>30</v>
      </c>
      <c r="R83" s="126"/>
      <c r="S83" s="126"/>
      <c r="T83" s="143"/>
      <c r="U83" s="143"/>
      <c r="V83" s="143"/>
      <c r="W83" s="143"/>
      <c r="X83" s="143"/>
      <c r="Y83" s="143"/>
      <c r="Z83" s="143"/>
      <c r="AA83" s="143"/>
      <c r="AB83" s="143"/>
      <c r="AC83" s="144"/>
    </row>
    <row r="84" spans="1:29" s="151" customFormat="1" ht="90" x14ac:dyDescent="0.25">
      <c r="A84" s="145">
        <v>47</v>
      </c>
      <c r="B84" s="146"/>
      <c r="C84" s="153" t="s">
        <v>163</v>
      </c>
      <c r="D84" s="148" t="s">
        <v>164</v>
      </c>
      <c r="E84" s="140" t="s">
        <v>97</v>
      </c>
      <c r="F84" s="140" t="s">
        <v>104</v>
      </c>
      <c r="G84" s="140" t="s">
        <v>99</v>
      </c>
      <c r="H84" s="149"/>
      <c r="I84" s="149" t="s">
        <v>106</v>
      </c>
      <c r="J84" s="148">
        <f t="shared" si="3"/>
        <v>63</v>
      </c>
      <c r="K84" s="149"/>
      <c r="L84" s="150">
        <v>44287</v>
      </c>
      <c r="M84" s="150">
        <v>44316</v>
      </c>
      <c r="N84" s="141" t="s">
        <v>26</v>
      </c>
      <c r="O84" s="142"/>
      <c r="P84" s="126"/>
      <c r="Q84" s="126"/>
      <c r="R84" s="126"/>
      <c r="S84" s="126">
        <v>63</v>
      </c>
      <c r="T84" s="143"/>
      <c r="U84" s="143"/>
      <c r="V84" s="143"/>
      <c r="W84" s="143"/>
      <c r="X84" s="143"/>
      <c r="Y84" s="143"/>
      <c r="Z84" s="143"/>
      <c r="AA84" s="143"/>
      <c r="AB84" s="143"/>
      <c r="AC84" s="144"/>
    </row>
    <row r="85" spans="1:29" s="151" customFormat="1" ht="90" x14ac:dyDescent="0.25">
      <c r="A85" s="145">
        <v>49</v>
      </c>
      <c r="B85" s="146"/>
      <c r="C85" s="153" t="s">
        <v>169</v>
      </c>
      <c r="D85" s="148" t="s">
        <v>170</v>
      </c>
      <c r="E85" s="140" t="s">
        <v>97</v>
      </c>
      <c r="F85" s="140" t="s">
        <v>104</v>
      </c>
      <c r="G85" s="140" t="s">
        <v>99</v>
      </c>
      <c r="H85" s="149"/>
      <c r="I85" s="149" t="s">
        <v>106</v>
      </c>
      <c r="J85" s="148">
        <f t="shared" si="3"/>
        <v>66</v>
      </c>
      <c r="K85" s="149"/>
      <c r="L85" s="150">
        <v>44652</v>
      </c>
      <c r="M85" s="150">
        <v>44926</v>
      </c>
      <c r="N85" s="141" t="s">
        <v>27</v>
      </c>
      <c r="O85" s="142"/>
      <c r="P85" s="126"/>
      <c r="Q85" s="126"/>
      <c r="R85" s="126"/>
      <c r="S85" s="126"/>
      <c r="T85" s="143">
        <v>66</v>
      </c>
      <c r="U85" s="143"/>
      <c r="V85" s="143"/>
      <c r="W85" s="143"/>
      <c r="X85" s="143"/>
      <c r="Y85" s="143"/>
      <c r="Z85" s="143"/>
      <c r="AA85" s="143"/>
      <c r="AB85" s="143"/>
      <c r="AC85" s="144"/>
    </row>
    <row r="86" spans="1:29" s="152" customFormat="1" ht="90" x14ac:dyDescent="0.25">
      <c r="A86" s="145">
        <v>53</v>
      </c>
      <c r="B86" s="146"/>
      <c r="C86" s="147" t="s">
        <v>72</v>
      </c>
      <c r="D86" s="148" t="s">
        <v>128</v>
      </c>
      <c r="E86" s="140" t="s">
        <v>97</v>
      </c>
      <c r="F86" s="140" t="s">
        <v>104</v>
      </c>
      <c r="G86" s="140" t="s">
        <v>99</v>
      </c>
      <c r="H86" s="149"/>
      <c r="I86" s="149" t="s">
        <v>72</v>
      </c>
      <c r="J86" s="148">
        <f t="shared" si="3"/>
        <v>2192</v>
      </c>
      <c r="K86" s="149"/>
      <c r="L86" s="150">
        <v>44652</v>
      </c>
      <c r="M86" s="150">
        <v>48213</v>
      </c>
      <c r="N86" s="37" t="s">
        <v>27</v>
      </c>
      <c r="O86" s="42"/>
      <c r="P86" s="43"/>
      <c r="Q86" s="43"/>
      <c r="R86" s="43"/>
      <c r="S86" s="43"/>
      <c r="T86" s="44">
        <v>230</v>
      </c>
      <c r="U86" s="44">
        <v>204</v>
      </c>
      <c r="V86" s="44">
        <v>213</v>
      </c>
      <c r="W86" s="44">
        <v>213</v>
      </c>
      <c r="X86" s="44">
        <v>219</v>
      </c>
      <c r="Y86" s="44">
        <v>195</v>
      </c>
      <c r="Z86" s="44">
        <v>279</v>
      </c>
      <c r="AA86" s="44">
        <v>213</v>
      </c>
      <c r="AB86" s="44">
        <v>213</v>
      </c>
      <c r="AC86" s="45">
        <v>213</v>
      </c>
    </row>
    <row r="87" spans="1:29" s="151" customFormat="1" ht="90" x14ac:dyDescent="0.25">
      <c r="A87" s="145">
        <v>68</v>
      </c>
      <c r="B87" s="146"/>
      <c r="C87" s="147" t="s">
        <v>179</v>
      </c>
      <c r="D87" s="148" t="s">
        <v>180</v>
      </c>
      <c r="E87" s="140" t="s">
        <v>97</v>
      </c>
      <c r="F87" s="140" t="s">
        <v>104</v>
      </c>
      <c r="G87" s="140" t="s">
        <v>99</v>
      </c>
      <c r="H87" s="149"/>
      <c r="I87" s="149" t="s">
        <v>106</v>
      </c>
      <c r="J87" s="148">
        <f t="shared" si="3"/>
        <v>159</v>
      </c>
      <c r="K87" s="149"/>
      <c r="L87" s="150">
        <v>45017</v>
      </c>
      <c r="M87" s="150">
        <v>45046</v>
      </c>
      <c r="N87" s="141" t="s">
        <v>27</v>
      </c>
      <c r="O87" s="142"/>
      <c r="P87" s="126"/>
      <c r="Q87" s="126"/>
      <c r="R87" s="126"/>
      <c r="S87" s="126"/>
      <c r="T87" s="143"/>
      <c r="U87" s="143">
        <v>159</v>
      </c>
      <c r="V87" s="143"/>
      <c r="W87" s="143"/>
      <c r="X87" s="143"/>
      <c r="Y87" s="143"/>
      <c r="Z87" s="143"/>
      <c r="AA87" s="143"/>
      <c r="AB87" s="143"/>
      <c r="AC87" s="144"/>
    </row>
    <row r="88" spans="1:29" s="151" customFormat="1" ht="90" x14ac:dyDescent="0.25">
      <c r="A88" s="145">
        <v>74</v>
      </c>
      <c r="B88" s="146"/>
      <c r="C88" s="147" t="s">
        <v>171</v>
      </c>
      <c r="D88" s="148" t="s">
        <v>184</v>
      </c>
      <c r="E88" s="140" t="s">
        <v>97</v>
      </c>
      <c r="F88" s="140" t="s">
        <v>104</v>
      </c>
      <c r="G88" s="140" t="s">
        <v>99</v>
      </c>
      <c r="H88" s="149"/>
      <c r="I88" s="149" t="s">
        <v>106</v>
      </c>
      <c r="J88" s="148">
        <f t="shared" si="3"/>
        <v>126</v>
      </c>
      <c r="K88" s="149"/>
      <c r="L88" s="150">
        <v>46113</v>
      </c>
      <c r="M88" s="150">
        <v>46142</v>
      </c>
      <c r="N88" s="141" t="s">
        <v>27</v>
      </c>
      <c r="O88" s="142"/>
      <c r="P88" s="126"/>
      <c r="Q88" s="126"/>
      <c r="R88" s="126"/>
      <c r="S88" s="126"/>
      <c r="T88" s="143"/>
      <c r="U88" s="143"/>
      <c r="V88" s="143"/>
      <c r="W88" s="143"/>
      <c r="X88" s="143">
        <v>126</v>
      </c>
      <c r="Y88" s="143"/>
      <c r="Z88" s="143"/>
      <c r="AA88" s="143"/>
      <c r="AB88" s="143"/>
      <c r="AC88" s="144"/>
    </row>
    <row r="89" spans="1:29" s="151" customFormat="1" ht="90" x14ac:dyDescent="0.25">
      <c r="A89" s="145">
        <v>83</v>
      </c>
      <c r="B89" s="146"/>
      <c r="C89" s="153" t="s">
        <v>188</v>
      </c>
      <c r="D89" s="148" t="s">
        <v>189</v>
      </c>
      <c r="E89" s="140" t="s">
        <v>97</v>
      </c>
      <c r="F89" s="140" t="s">
        <v>104</v>
      </c>
      <c r="G89" s="140" t="s">
        <v>99</v>
      </c>
      <c r="H89" s="149"/>
      <c r="I89" s="149" t="s">
        <v>106</v>
      </c>
      <c r="J89" s="148">
        <f t="shared" si="3"/>
        <v>75</v>
      </c>
      <c r="K89" s="149"/>
      <c r="L89" s="150">
        <v>46844</v>
      </c>
      <c r="M89" s="150">
        <v>46873</v>
      </c>
      <c r="N89" s="141" t="s">
        <v>27</v>
      </c>
      <c r="O89" s="142"/>
      <c r="P89" s="126"/>
      <c r="Q89" s="126"/>
      <c r="R89" s="126"/>
      <c r="S89" s="126"/>
      <c r="T89" s="143"/>
      <c r="U89" s="143"/>
      <c r="V89" s="143"/>
      <c r="W89" s="143"/>
      <c r="X89" s="143"/>
      <c r="Y89" s="143"/>
      <c r="Z89" s="143">
        <v>75</v>
      </c>
      <c r="AA89" s="143"/>
      <c r="AB89" s="143"/>
      <c r="AC89" s="144"/>
    </row>
    <row r="90" spans="1:29" s="151" customFormat="1" ht="90" x14ac:dyDescent="0.25">
      <c r="A90" s="145">
        <v>87</v>
      </c>
      <c r="B90" s="146"/>
      <c r="C90" s="153" t="s">
        <v>190</v>
      </c>
      <c r="D90" s="148" t="s">
        <v>55</v>
      </c>
      <c r="E90" s="140" t="s">
        <v>97</v>
      </c>
      <c r="F90" s="140" t="s">
        <v>104</v>
      </c>
      <c r="G90" s="140" t="s">
        <v>99</v>
      </c>
      <c r="H90" s="149"/>
      <c r="I90" s="149" t="s">
        <v>106</v>
      </c>
      <c r="J90" s="148">
        <f t="shared" si="3"/>
        <v>450</v>
      </c>
      <c r="K90" s="149"/>
      <c r="L90" s="150">
        <v>47209</v>
      </c>
      <c r="M90" s="150">
        <v>47968</v>
      </c>
      <c r="N90" s="141" t="s">
        <v>27</v>
      </c>
      <c r="O90" s="142"/>
      <c r="P90" s="126"/>
      <c r="Q90" s="126"/>
      <c r="R90" s="126"/>
      <c r="S90" s="126"/>
      <c r="T90" s="143"/>
      <c r="U90" s="143"/>
      <c r="V90" s="143"/>
      <c r="W90" s="143"/>
      <c r="X90" s="143"/>
      <c r="Y90" s="143"/>
      <c r="Z90" s="143"/>
      <c r="AA90" s="143">
        <v>150</v>
      </c>
      <c r="AB90" s="143">
        <v>150</v>
      </c>
      <c r="AC90" s="144">
        <v>150</v>
      </c>
    </row>
    <row r="91" spans="1:29" s="23" customFormat="1" x14ac:dyDescent="0.25">
      <c r="A91" s="1"/>
      <c r="B91" s="21"/>
      <c r="C91" s="2"/>
      <c r="D91" s="2"/>
      <c r="E91" s="2"/>
      <c r="F91" s="2"/>
      <c r="G91" s="2"/>
      <c r="H91" s="75"/>
      <c r="I91" s="22"/>
      <c r="J91" s="75"/>
      <c r="K91" s="22"/>
      <c r="L91" s="87"/>
      <c r="M91" s="81"/>
      <c r="N91" s="22"/>
      <c r="O91" s="42"/>
      <c r="P91" s="43"/>
      <c r="Q91" s="43"/>
      <c r="R91" s="43"/>
      <c r="S91" s="43"/>
      <c r="T91" s="44"/>
      <c r="U91" s="44"/>
      <c r="V91" s="44"/>
      <c r="W91" s="44"/>
      <c r="X91" s="44"/>
      <c r="Y91" s="44"/>
      <c r="Z91" s="44"/>
      <c r="AA91" s="44"/>
      <c r="AB91" s="44"/>
      <c r="AC91" s="45"/>
    </row>
    <row r="92" spans="1:29" x14ac:dyDescent="0.25">
      <c r="A92" s="16"/>
      <c r="B92" s="17" t="s">
        <v>2</v>
      </c>
      <c r="C92" s="9"/>
      <c r="D92" s="9"/>
      <c r="E92" s="9"/>
      <c r="F92" s="9"/>
      <c r="G92" s="9"/>
      <c r="H92" s="18"/>
      <c r="I92" s="18"/>
      <c r="J92" s="18"/>
      <c r="K92" s="18"/>
      <c r="L92" s="77"/>
      <c r="M92" s="77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68"/>
    </row>
    <row r="93" spans="1:29" x14ac:dyDescent="0.25">
      <c r="A93" s="1"/>
      <c r="B93" s="21"/>
      <c r="C93" s="32"/>
      <c r="D93" s="2"/>
      <c r="E93" s="76"/>
      <c r="F93" s="76"/>
      <c r="G93" s="76"/>
      <c r="H93" s="22"/>
      <c r="I93" s="22"/>
      <c r="J93" s="2"/>
      <c r="K93" s="22"/>
      <c r="L93" s="81"/>
      <c r="M93" s="81"/>
      <c r="N93" s="37"/>
      <c r="O93" s="42"/>
      <c r="P93" s="43"/>
      <c r="Q93" s="43"/>
      <c r="R93" s="43"/>
      <c r="S93" s="43"/>
      <c r="T93" s="44"/>
      <c r="U93" s="44"/>
      <c r="V93" s="44"/>
      <c r="W93" s="44"/>
      <c r="X93" s="44"/>
      <c r="Y93" s="44"/>
      <c r="Z93" s="44"/>
      <c r="AA93" s="44"/>
      <c r="AB93" s="44"/>
      <c r="AC93" s="45"/>
    </row>
    <row r="94" spans="1:29" x14ac:dyDescent="0.25">
      <c r="A94" s="16"/>
      <c r="B94" s="17" t="s">
        <v>3</v>
      </c>
      <c r="C94" s="9"/>
      <c r="D94" s="9"/>
      <c r="E94" s="9"/>
      <c r="F94" s="9"/>
      <c r="G94" s="9"/>
      <c r="H94" s="18"/>
      <c r="I94" s="18"/>
      <c r="J94" s="34"/>
      <c r="K94" s="18"/>
      <c r="L94" s="77"/>
      <c r="M94" s="77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68"/>
    </row>
    <row r="95" spans="1:29" x14ac:dyDescent="0.25">
      <c r="A95" s="1"/>
      <c r="B95" s="21"/>
      <c r="C95" s="32"/>
      <c r="D95" s="2"/>
      <c r="E95" s="76"/>
      <c r="F95" s="76"/>
      <c r="G95" s="76"/>
      <c r="H95" s="22"/>
      <c r="I95" s="22"/>
      <c r="J95" s="2"/>
      <c r="K95" s="22"/>
      <c r="L95" s="81"/>
      <c r="M95" s="81"/>
      <c r="N95" s="37"/>
      <c r="O95" s="42"/>
      <c r="P95" s="43"/>
      <c r="Q95" s="43"/>
      <c r="R95" s="43"/>
      <c r="S95" s="43"/>
      <c r="T95" s="44"/>
      <c r="U95" s="44"/>
      <c r="V95" s="44"/>
      <c r="W95" s="44"/>
      <c r="X95" s="44"/>
      <c r="Y95" s="44"/>
      <c r="Z95" s="44"/>
      <c r="AA95" s="44"/>
      <c r="AB95" s="44"/>
      <c r="AC95" s="45"/>
    </row>
    <row r="96" spans="1:29" x14ac:dyDescent="0.25">
      <c r="A96" s="16"/>
      <c r="B96" s="18" t="s">
        <v>49</v>
      </c>
      <c r="C96" s="9"/>
      <c r="D96" s="9"/>
      <c r="E96" s="9"/>
      <c r="F96" s="9"/>
      <c r="G96" s="9"/>
      <c r="H96" s="18"/>
      <c r="I96" s="18"/>
      <c r="J96" s="18"/>
      <c r="K96" s="18"/>
      <c r="L96" s="77"/>
      <c r="M96" s="77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68"/>
    </row>
    <row r="97" spans="1:29" s="23" customFormat="1" x14ac:dyDescent="0.25">
      <c r="A97" s="69"/>
      <c r="B97" s="70" t="s">
        <v>1</v>
      </c>
      <c r="C97" s="34"/>
      <c r="D97" s="34"/>
      <c r="E97" s="34"/>
      <c r="F97" s="34"/>
      <c r="G97" s="34"/>
      <c r="H97" s="71"/>
      <c r="I97" s="71"/>
      <c r="J97" s="71"/>
      <c r="K97" s="71"/>
      <c r="L97" s="86"/>
      <c r="M97" s="86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2"/>
    </row>
    <row r="98" spans="1:29" s="152" customFormat="1" ht="120" x14ac:dyDescent="0.25">
      <c r="A98" s="145">
        <v>82</v>
      </c>
      <c r="B98" s="146"/>
      <c r="C98" s="154" t="s">
        <v>151</v>
      </c>
      <c r="D98" s="156" t="s">
        <v>54</v>
      </c>
      <c r="E98" s="76" t="s">
        <v>137</v>
      </c>
      <c r="F98" s="164" t="s">
        <v>138</v>
      </c>
      <c r="G98" s="157" t="s">
        <v>139</v>
      </c>
      <c r="H98" s="149"/>
      <c r="I98" s="149" t="s">
        <v>112</v>
      </c>
      <c r="J98" s="148">
        <f>SUM(O98:AC98)</f>
        <v>150</v>
      </c>
      <c r="K98" s="149"/>
      <c r="L98" s="150">
        <v>46388</v>
      </c>
      <c r="M98" s="150">
        <v>46752</v>
      </c>
      <c r="N98" s="20" t="s">
        <v>27</v>
      </c>
      <c r="O98" s="42"/>
      <c r="P98" s="43"/>
      <c r="Q98" s="43"/>
      <c r="R98" s="43"/>
      <c r="S98" s="43"/>
      <c r="T98" s="44"/>
      <c r="U98" s="44"/>
      <c r="V98" s="44"/>
      <c r="W98" s="44"/>
      <c r="X98" s="44"/>
      <c r="Y98" s="44">
        <v>150</v>
      </c>
      <c r="Z98" s="44"/>
      <c r="AA98" s="44"/>
      <c r="AB98" s="44"/>
      <c r="AC98" s="45"/>
    </row>
    <row r="99" spans="1:29" x14ac:dyDescent="0.25">
      <c r="A99" s="1"/>
      <c r="B99" s="21"/>
      <c r="C99" s="2"/>
      <c r="D99" s="2"/>
      <c r="E99" s="2"/>
      <c r="F99" s="2"/>
      <c r="G99" s="2"/>
      <c r="H99" s="22"/>
      <c r="I99" s="22"/>
      <c r="J99" s="22"/>
      <c r="K99" s="22"/>
      <c r="L99" s="81"/>
      <c r="M99" s="81"/>
      <c r="N99" s="6"/>
      <c r="O99" s="42"/>
      <c r="P99" s="43"/>
      <c r="Q99" s="43"/>
      <c r="R99" s="43"/>
      <c r="S99" s="43"/>
      <c r="T99" s="44"/>
      <c r="U99" s="44"/>
      <c r="V99" s="44"/>
      <c r="W99" s="44"/>
      <c r="X99" s="44"/>
      <c r="Y99" s="44"/>
      <c r="Z99" s="44"/>
      <c r="AA99" s="44"/>
      <c r="AB99" s="44"/>
      <c r="AC99" s="45"/>
    </row>
    <row r="100" spans="1:29" s="23" customFormat="1" x14ac:dyDescent="0.25">
      <c r="A100" s="69"/>
      <c r="B100" s="70" t="s">
        <v>2</v>
      </c>
      <c r="C100" s="34"/>
      <c r="D100" s="34"/>
      <c r="E100" s="34"/>
      <c r="F100" s="34"/>
      <c r="G100" s="34"/>
      <c r="H100" s="71"/>
      <c r="I100" s="71"/>
      <c r="J100" s="71"/>
      <c r="K100" s="71"/>
      <c r="L100" s="86"/>
      <c r="M100" s="86"/>
      <c r="N100" s="73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2"/>
    </row>
    <row r="101" spans="1:29" s="152" customFormat="1" ht="105" x14ac:dyDescent="0.25">
      <c r="A101" s="145">
        <v>25</v>
      </c>
      <c r="B101" s="146"/>
      <c r="C101" s="154" t="s">
        <v>129</v>
      </c>
      <c r="D101" s="156" t="s">
        <v>52</v>
      </c>
      <c r="E101" s="76" t="s">
        <v>130</v>
      </c>
      <c r="F101" s="164" t="s">
        <v>131</v>
      </c>
      <c r="G101" s="157" t="s">
        <v>132</v>
      </c>
      <c r="H101" s="149"/>
      <c r="I101" s="149" t="s">
        <v>112</v>
      </c>
      <c r="J101" s="148">
        <f>SUM(O101:AC101)</f>
        <v>45</v>
      </c>
      <c r="K101" s="149"/>
      <c r="L101" s="150">
        <v>43191</v>
      </c>
      <c r="M101" s="150">
        <v>43465</v>
      </c>
      <c r="N101" s="20" t="s">
        <v>26</v>
      </c>
      <c r="O101" s="42"/>
      <c r="P101" s="43">
        <v>45</v>
      </c>
      <c r="Q101" s="43"/>
      <c r="R101" s="43"/>
      <c r="S101" s="43"/>
      <c r="T101" s="44"/>
      <c r="U101" s="44"/>
      <c r="V101" s="44"/>
      <c r="W101" s="44"/>
      <c r="X101" s="44"/>
      <c r="Y101" s="44"/>
      <c r="Z101" s="44"/>
      <c r="AA101" s="44"/>
      <c r="AB101" s="44"/>
      <c r="AC101" s="45"/>
    </row>
    <row r="102" spans="1:29" s="152" customFormat="1" ht="105" x14ac:dyDescent="0.25">
      <c r="A102" s="145">
        <v>42</v>
      </c>
      <c r="B102" s="146"/>
      <c r="C102" s="154" t="s">
        <v>151</v>
      </c>
      <c r="D102" s="156" t="s">
        <v>52</v>
      </c>
      <c r="E102" s="76" t="s">
        <v>130</v>
      </c>
      <c r="F102" s="164" t="s">
        <v>131</v>
      </c>
      <c r="G102" s="157" t="s">
        <v>132</v>
      </c>
      <c r="H102" s="149"/>
      <c r="I102" s="149" t="s">
        <v>112</v>
      </c>
      <c r="J102" s="148">
        <f>SUM(O102:AC102)</f>
        <v>45</v>
      </c>
      <c r="K102" s="149"/>
      <c r="L102" s="150">
        <v>43466</v>
      </c>
      <c r="M102" s="150">
        <v>43830</v>
      </c>
      <c r="N102" s="20" t="s">
        <v>26</v>
      </c>
      <c r="O102" s="42"/>
      <c r="P102" s="43"/>
      <c r="Q102" s="43">
        <v>45</v>
      </c>
      <c r="R102" s="43"/>
      <c r="S102" s="43"/>
      <c r="T102" s="44"/>
      <c r="U102" s="44"/>
      <c r="V102" s="44"/>
      <c r="W102" s="44"/>
      <c r="X102" s="44"/>
      <c r="Y102" s="44"/>
      <c r="Z102" s="44"/>
      <c r="AA102" s="44"/>
      <c r="AB102" s="44"/>
      <c r="AC102" s="45"/>
    </row>
    <row r="103" spans="1:29" x14ac:dyDescent="0.25">
      <c r="A103" s="1"/>
      <c r="B103" s="21"/>
      <c r="C103" s="2"/>
      <c r="D103" s="2"/>
      <c r="E103" s="2"/>
      <c r="F103" s="2"/>
      <c r="G103" s="2"/>
      <c r="H103" s="22"/>
      <c r="I103" s="22"/>
      <c r="J103" s="22"/>
      <c r="K103" s="22"/>
      <c r="L103" s="81"/>
      <c r="M103" s="81"/>
      <c r="N103" s="6"/>
      <c r="O103" s="42"/>
      <c r="P103" s="43"/>
      <c r="Q103" s="43"/>
      <c r="R103" s="43"/>
      <c r="S103" s="43"/>
      <c r="T103" s="44"/>
      <c r="U103" s="44"/>
      <c r="V103" s="44"/>
      <c r="W103" s="44"/>
      <c r="X103" s="44"/>
      <c r="Y103" s="44"/>
      <c r="Z103" s="44"/>
      <c r="AA103" s="44"/>
      <c r="AB103" s="44"/>
      <c r="AC103" s="45"/>
    </row>
    <row r="104" spans="1:29" s="23" customFormat="1" x14ac:dyDescent="0.25">
      <c r="A104" s="69"/>
      <c r="B104" s="70" t="s">
        <v>3</v>
      </c>
      <c r="C104" s="34"/>
      <c r="D104" s="34"/>
      <c r="E104" s="34"/>
      <c r="F104" s="34"/>
      <c r="G104" s="34"/>
      <c r="H104" s="71"/>
      <c r="I104" s="71"/>
      <c r="J104" s="71"/>
      <c r="K104" s="71"/>
      <c r="L104" s="86"/>
      <c r="M104" s="86"/>
      <c r="N104" s="73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2"/>
    </row>
    <row r="105" spans="1:29" x14ac:dyDescent="0.25">
      <c r="A105" s="1"/>
      <c r="B105" s="21"/>
      <c r="C105" s="2"/>
      <c r="D105" s="2"/>
      <c r="E105" s="2"/>
      <c r="F105" s="2"/>
      <c r="G105" s="2"/>
      <c r="H105" s="22"/>
      <c r="I105" s="22"/>
      <c r="J105" s="22"/>
      <c r="K105" s="22"/>
      <c r="L105" s="81"/>
      <c r="M105" s="81"/>
      <c r="N105" s="6"/>
      <c r="O105" s="42"/>
      <c r="P105" s="43"/>
      <c r="Q105" s="43"/>
      <c r="R105" s="43"/>
      <c r="S105" s="43"/>
      <c r="T105" s="44"/>
      <c r="U105" s="44"/>
      <c r="V105" s="44"/>
      <c r="W105" s="44"/>
      <c r="X105" s="44"/>
      <c r="Y105" s="44"/>
      <c r="Z105" s="44"/>
      <c r="AA105" s="44"/>
      <c r="AB105" s="44"/>
      <c r="AC105" s="45"/>
    </row>
    <row r="106" spans="1:29" x14ac:dyDescent="0.25">
      <c r="A106" s="16"/>
      <c r="B106" s="18" t="s">
        <v>50</v>
      </c>
      <c r="C106" s="9"/>
      <c r="D106" s="9"/>
      <c r="E106" s="9"/>
      <c r="F106" s="9"/>
      <c r="G106" s="9"/>
      <c r="H106" s="18"/>
      <c r="I106" s="18"/>
      <c r="J106" s="18"/>
      <c r="K106" s="18"/>
      <c r="L106" s="77"/>
      <c r="M106" s="77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68"/>
    </row>
    <row r="107" spans="1:29" s="23" customFormat="1" x14ac:dyDescent="0.25">
      <c r="A107" s="69"/>
      <c r="B107" s="70" t="s">
        <v>1</v>
      </c>
      <c r="C107" s="34"/>
      <c r="D107" s="34"/>
      <c r="E107" s="34"/>
      <c r="F107" s="34"/>
      <c r="G107" s="34"/>
      <c r="H107" s="71"/>
      <c r="I107" s="71"/>
      <c r="J107" s="71"/>
      <c r="K107" s="71"/>
      <c r="L107" s="86"/>
      <c r="M107" s="86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2"/>
    </row>
    <row r="108" spans="1:29" s="152" customFormat="1" ht="135" x14ac:dyDescent="0.25">
      <c r="A108" s="145">
        <v>27</v>
      </c>
      <c r="B108" s="146"/>
      <c r="C108" s="154" t="s">
        <v>135</v>
      </c>
      <c r="D108" s="156" t="s">
        <v>136</v>
      </c>
      <c r="E108" s="76" t="s">
        <v>137</v>
      </c>
      <c r="F108" s="76" t="s">
        <v>138</v>
      </c>
      <c r="G108" s="76" t="s">
        <v>139</v>
      </c>
      <c r="H108" s="149"/>
      <c r="I108" s="149" t="s">
        <v>112</v>
      </c>
      <c r="J108" s="148">
        <f>SUM(O108:AC108)</f>
        <v>21</v>
      </c>
      <c r="K108" s="149"/>
      <c r="L108" s="150">
        <v>43101</v>
      </c>
      <c r="M108" s="150">
        <v>43465</v>
      </c>
      <c r="N108" s="20" t="s">
        <v>26</v>
      </c>
      <c r="O108" s="42"/>
      <c r="P108" s="43">
        <v>21</v>
      </c>
      <c r="Q108" s="43"/>
      <c r="R108" s="43"/>
      <c r="S108" s="43"/>
      <c r="T108" s="44"/>
      <c r="U108" s="44"/>
      <c r="V108" s="44"/>
      <c r="W108" s="44"/>
      <c r="X108" s="44"/>
      <c r="Y108" s="44"/>
      <c r="Z108" s="44"/>
      <c r="AA108" s="44"/>
      <c r="AB108" s="44"/>
      <c r="AC108" s="45"/>
    </row>
    <row r="109" spans="1:29" x14ac:dyDescent="0.25">
      <c r="A109" s="1"/>
      <c r="B109" s="21"/>
      <c r="C109" s="2"/>
      <c r="D109" s="2"/>
      <c r="E109" s="2"/>
      <c r="F109" s="2"/>
      <c r="G109" s="2"/>
      <c r="H109" s="22"/>
      <c r="I109" s="22"/>
      <c r="J109" s="22"/>
      <c r="K109" s="22"/>
      <c r="L109" s="81"/>
      <c r="M109" s="81"/>
      <c r="N109" s="6"/>
      <c r="O109" s="42"/>
      <c r="P109" s="43"/>
      <c r="Q109" s="43"/>
      <c r="R109" s="43"/>
      <c r="S109" s="43"/>
      <c r="T109" s="44"/>
      <c r="U109" s="44"/>
      <c r="V109" s="44"/>
      <c r="W109" s="44"/>
      <c r="X109" s="44"/>
      <c r="Y109" s="44"/>
      <c r="Z109" s="44"/>
      <c r="AA109" s="44"/>
      <c r="AB109" s="44"/>
      <c r="AC109" s="45"/>
    </row>
    <row r="110" spans="1:29" s="23" customFormat="1" x14ac:dyDescent="0.25">
      <c r="A110" s="69"/>
      <c r="B110" s="70" t="s">
        <v>2</v>
      </c>
      <c r="C110" s="34"/>
      <c r="D110" s="34"/>
      <c r="E110" s="34"/>
      <c r="F110" s="34"/>
      <c r="G110" s="34"/>
      <c r="H110" s="71"/>
      <c r="I110" s="71"/>
      <c r="J110" s="71"/>
      <c r="K110" s="71"/>
      <c r="L110" s="86"/>
      <c r="M110" s="86"/>
      <c r="N110" s="73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2"/>
    </row>
    <row r="111" spans="1:29" s="152" customFormat="1" ht="120" x14ac:dyDescent="0.25">
      <c r="A111" s="145">
        <v>50</v>
      </c>
      <c r="B111" s="146"/>
      <c r="C111" s="154" t="s">
        <v>171</v>
      </c>
      <c r="D111" s="157" t="s">
        <v>172</v>
      </c>
      <c r="E111" s="76" t="s">
        <v>153</v>
      </c>
      <c r="F111" s="164" t="s">
        <v>154</v>
      </c>
      <c r="G111" s="157" t="s">
        <v>155</v>
      </c>
      <c r="H111" s="149"/>
      <c r="I111" s="149" t="s">
        <v>112</v>
      </c>
      <c r="J111" s="148">
        <f>SUM(O111:AC111)</f>
        <v>75</v>
      </c>
      <c r="K111" s="149"/>
      <c r="L111" s="150">
        <v>44562</v>
      </c>
      <c r="M111" s="150">
        <v>44926</v>
      </c>
      <c r="N111" s="20" t="s">
        <v>27</v>
      </c>
      <c r="O111" s="42"/>
      <c r="P111" s="43"/>
      <c r="Q111" s="43"/>
      <c r="R111" s="43"/>
      <c r="S111" s="43"/>
      <c r="T111" s="44">
        <v>75</v>
      </c>
      <c r="U111" s="44"/>
      <c r="V111" s="44"/>
      <c r="W111" s="44"/>
      <c r="X111" s="44"/>
      <c r="Y111" s="44"/>
      <c r="Z111" s="44"/>
      <c r="AA111" s="44"/>
      <c r="AB111" s="44"/>
      <c r="AC111" s="45"/>
    </row>
    <row r="112" spans="1:29" s="152" customFormat="1" ht="120" x14ac:dyDescent="0.25">
      <c r="A112" s="145">
        <v>77</v>
      </c>
      <c r="B112" s="146"/>
      <c r="C112" s="154" t="s">
        <v>185</v>
      </c>
      <c r="D112" s="157" t="s">
        <v>186</v>
      </c>
      <c r="E112" s="76" t="s">
        <v>153</v>
      </c>
      <c r="F112" s="164" t="s">
        <v>154</v>
      </c>
      <c r="G112" s="157" t="s">
        <v>155</v>
      </c>
      <c r="H112" s="149"/>
      <c r="I112" s="149" t="s">
        <v>112</v>
      </c>
      <c r="J112" s="148">
        <f>SUM(O112:AC112)</f>
        <v>9</v>
      </c>
      <c r="K112" s="149"/>
      <c r="L112" s="150">
        <v>46023</v>
      </c>
      <c r="M112" s="150">
        <v>46387</v>
      </c>
      <c r="N112" s="20" t="s">
        <v>27</v>
      </c>
      <c r="O112" s="42"/>
      <c r="P112" s="43"/>
      <c r="Q112" s="43"/>
      <c r="R112" s="43"/>
      <c r="S112" s="43"/>
      <c r="T112" s="44"/>
      <c r="U112" s="44"/>
      <c r="V112" s="44"/>
      <c r="W112" s="44"/>
      <c r="X112" s="44">
        <v>9</v>
      </c>
      <c r="Y112" s="44"/>
      <c r="Z112" s="44"/>
      <c r="AA112" s="44"/>
      <c r="AB112" s="44"/>
      <c r="AC112" s="45"/>
    </row>
    <row r="113" spans="1:29" s="152" customFormat="1" ht="120" x14ac:dyDescent="0.25">
      <c r="A113" s="145">
        <v>84</v>
      </c>
      <c r="B113" s="146"/>
      <c r="C113" s="154" t="s">
        <v>191</v>
      </c>
      <c r="D113" s="157" t="s">
        <v>192</v>
      </c>
      <c r="E113" s="76" t="s">
        <v>153</v>
      </c>
      <c r="F113" s="164" t="s">
        <v>154</v>
      </c>
      <c r="G113" s="157" t="s">
        <v>155</v>
      </c>
      <c r="H113" s="149"/>
      <c r="I113" s="149" t="s">
        <v>112</v>
      </c>
      <c r="J113" s="148">
        <f>SUM(O113:AC113)</f>
        <v>9</v>
      </c>
      <c r="K113" s="149"/>
      <c r="L113" s="150">
        <v>46753</v>
      </c>
      <c r="M113" s="150">
        <v>47118</v>
      </c>
      <c r="N113" s="20" t="s">
        <v>27</v>
      </c>
      <c r="O113" s="42"/>
      <c r="P113" s="43"/>
      <c r="Q113" s="43"/>
      <c r="R113" s="43"/>
      <c r="S113" s="43"/>
      <c r="T113" s="44"/>
      <c r="U113" s="44"/>
      <c r="V113" s="44"/>
      <c r="W113" s="44"/>
      <c r="X113" s="44"/>
      <c r="Y113" s="44"/>
      <c r="Z113" s="44">
        <v>9</v>
      </c>
      <c r="AA113" s="44"/>
      <c r="AB113" s="44"/>
      <c r="AC113" s="45"/>
    </row>
    <row r="114" spans="1:29" x14ac:dyDescent="0.25">
      <c r="A114" s="1"/>
      <c r="B114" s="21"/>
      <c r="C114" s="2"/>
      <c r="D114" s="2"/>
      <c r="E114" s="2"/>
      <c r="F114" s="2"/>
      <c r="G114" s="2"/>
      <c r="H114" s="22"/>
      <c r="I114" s="22"/>
      <c r="J114" s="22"/>
      <c r="K114" s="22"/>
      <c r="L114" s="81"/>
      <c r="M114" s="81"/>
      <c r="N114" s="6"/>
      <c r="O114" s="42"/>
      <c r="P114" s="43"/>
      <c r="Q114" s="43"/>
      <c r="R114" s="43"/>
      <c r="S114" s="43"/>
      <c r="T114" s="44"/>
      <c r="U114" s="44"/>
      <c r="V114" s="44"/>
      <c r="W114" s="44"/>
      <c r="X114" s="44"/>
      <c r="Y114" s="44"/>
      <c r="Z114" s="44"/>
      <c r="AA114" s="44"/>
      <c r="AB114" s="44"/>
      <c r="AC114" s="45"/>
    </row>
    <row r="115" spans="1:29" s="23" customFormat="1" x14ac:dyDescent="0.25">
      <c r="A115" s="69"/>
      <c r="B115" s="70" t="s">
        <v>3</v>
      </c>
      <c r="C115" s="34"/>
      <c r="D115" s="34"/>
      <c r="E115" s="34"/>
      <c r="F115" s="34"/>
      <c r="G115" s="34"/>
      <c r="H115" s="71"/>
      <c r="I115" s="71"/>
      <c r="J115" s="71"/>
      <c r="K115" s="71"/>
      <c r="L115" s="86"/>
      <c r="M115" s="86"/>
      <c r="N115" s="73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2"/>
    </row>
    <row r="116" spans="1:29" s="152" customFormat="1" ht="120" x14ac:dyDescent="0.25">
      <c r="A116" s="145">
        <v>78</v>
      </c>
      <c r="B116" s="146"/>
      <c r="C116" s="154" t="s">
        <v>187</v>
      </c>
      <c r="D116" s="156" t="s">
        <v>158</v>
      </c>
      <c r="E116" s="76" t="s">
        <v>109</v>
      </c>
      <c r="F116" s="76" t="s">
        <v>126</v>
      </c>
      <c r="G116" s="76" t="s">
        <v>127</v>
      </c>
      <c r="H116" s="149"/>
      <c r="I116" s="149" t="s">
        <v>112</v>
      </c>
      <c r="J116" s="148">
        <f>SUM(O116:AC116)</f>
        <v>9</v>
      </c>
      <c r="K116" s="149"/>
      <c r="L116" s="150">
        <v>46113</v>
      </c>
      <c r="M116" s="150">
        <v>46387</v>
      </c>
      <c r="N116" s="20" t="s">
        <v>27</v>
      </c>
      <c r="O116" s="42"/>
      <c r="P116" s="43"/>
      <c r="Q116" s="43"/>
      <c r="R116" s="43"/>
      <c r="S116" s="43"/>
      <c r="T116" s="44"/>
      <c r="U116" s="44"/>
      <c r="V116" s="44"/>
      <c r="W116" s="44"/>
      <c r="X116" s="44">
        <v>9</v>
      </c>
      <c r="Y116" s="44"/>
      <c r="Z116" s="44"/>
      <c r="AA116" s="44"/>
      <c r="AB116" s="44"/>
      <c r="AC116" s="45"/>
    </row>
    <row r="117" spans="1:29" ht="15.75" thickBot="1" x14ac:dyDescent="0.3">
      <c r="A117" s="1"/>
      <c r="B117" s="90"/>
      <c r="C117" s="2"/>
      <c r="D117" s="2"/>
      <c r="E117" s="2"/>
      <c r="F117" s="2"/>
      <c r="G117" s="2"/>
      <c r="H117" s="22"/>
      <c r="I117" s="22"/>
      <c r="J117" s="22"/>
      <c r="K117" s="22"/>
      <c r="L117" s="81"/>
      <c r="M117" s="81"/>
      <c r="N117" s="6"/>
      <c r="O117" s="42"/>
      <c r="P117" s="43"/>
      <c r="Q117" s="43"/>
      <c r="R117" s="43"/>
      <c r="S117" s="43"/>
      <c r="T117" s="44"/>
      <c r="U117" s="44"/>
      <c r="V117" s="44"/>
      <c r="W117" s="44"/>
      <c r="X117" s="44"/>
      <c r="Y117" s="44"/>
      <c r="Z117" s="44"/>
      <c r="AA117" s="44"/>
      <c r="AB117" s="44"/>
      <c r="AC117" s="89"/>
    </row>
    <row r="118" spans="1:29" s="65" customFormat="1" ht="15.75" thickBot="1" x14ac:dyDescent="0.25">
      <c r="A118" s="58"/>
      <c r="B118" s="59" t="s">
        <v>0</v>
      </c>
      <c r="C118" s="59"/>
      <c r="D118" s="59"/>
      <c r="E118" s="59"/>
      <c r="F118" s="59"/>
      <c r="G118" s="59"/>
      <c r="H118" s="59"/>
      <c r="I118" s="59"/>
      <c r="J118" s="59">
        <f>SUM(J78:J117)</f>
        <v>5148</v>
      </c>
      <c r="K118" s="59">
        <v>410</v>
      </c>
      <c r="L118" s="59"/>
      <c r="M118" s="59"/>
      <c r="N118" s="60"/>
      <c r="O118" s="61">
        <f t="shared" ref="O118:AC118" si="4">SUM(O12:O117)</f>
        <v>409.5</v>
      </c>
      <c r="P118" s="62">
        <f t="shared" si="4"/>
        <v>409.5</v>
      </c>
      <c r="Q118" s="62">
        <f t="shared" si="4"/>
        <v>409.5</v>
      </c>
      <c r="R118" s="62">
        <f t="shared" si="4"/>
        <v>409.5</v>
      </c>
      <c r="S118" s="62">
        <f t="shared" si="4"/>
        <v>409.5</v>
      </c>
      <c r="T118" s="63">
        <f t="shared" si="4"/>
        <v>409.5</v>
      </c>
      <c r="U118" s="63">
        <f t="shared" si="4"/>
        <v>409.5</v>
      </c>
      <c r="V118" s="63">
        <f t="shared" si="4"/>
        <v>409.5</v>
      </c>
      <c r="W118" s="63">
        <f t="shared" si="4"/>
        <v>409.5</v>
      </c>
      <c r="X118" s="63">
        <f t="shared" si="4"/>
        <v>409.5</v>
      </c>
      <c r="Y118" s="63">
        <f t="shared" si="4"/>
        <v>409.5</v>
      </c>
      <c r="Z118" s="63">
        <f t="shared" si="4"/>
        <v>409.5</v>
      </c>
      <c r="AA118" s="63">
        <f t="shared" si="4"/>
        <v>409.5</v>
      </c>
      <c r="AB118" s="63">
        <f t="shared" si="4"/>
        <v>409.5</v>
      </c>
      <c r="AC118" s="64">
        <f t="shared" si="4"/>
        <v>409.5</v>
      </c>
    </row>
    <row r="119" spans="1:29" ht="15.75" x14ac:dyDescent="0.25">
      <c r="A119" s="24"/>
      <c r="B119" s="25"/>
      <c r="C119" s="25"/>
      <c r="D119" s="25"/>
      <c r="E119" s="25"/>
      <c r="F119" s="25"/>
      <c r="G119" s="25"/>
      <c r="H119" s="25"/>
      <c r="I119" s="26"/>
      <c r="K119" s="36" t="s">
        <v>59</v>
      </c>
    </row>
    <row r="120" spans="1:29" s="39" customFormat="1" ht="15.75" x14ac:dyDescent="0.25">
      <c r="K120" s="46"/>
    </row>
    <row r="121" spans="1:29" s="39" customFormat="1" ht="60" x14ac:dyDescent="0.25">
      <c r="A121" s="47"/>
      <c r="B121" s="48" t="s">
        <v>35</v>
      </c>
      <c r="C121" s="49" t="s">
        <v>36</v>
      </c>
      <c r="K121" s="46"/>
    </row>
    <row r="122" spans="1:29" s="39" customFormat="1" ht="15.75" x14ac:dyDescent="0.25">
      <c r="A122" s="50" t="s">
        <v>37</v>
      </c>
      <c r="B122" s="51" t="s">
        <v>60</v>
      </c>
      <c r="C122" s="52">
        <f>K118</f>
        <v>410</v>
      </c>
      <c r="K122" s="46"/>
    </row>
    <row r="123" spans="1:29" s="39" customFormat="1" ht="15.75" x14ac:dyDescent="0.25">
      <c r="A123" s="50" t="s">
        <v>38</v>
      </c>
      <c r="B123" s="51" t="s">
        <v>61</v>
      </c>
      <c r="C123" s="52">
        <f>C122*4</f>
        <v>1640</v>
      </c>
      <c r="K123" s="46"/>
    </row>
    <row r="124" spans="1:29" s="39" customFormat="1" ht="15.75" thickBot="1" x14ac:dyDescent="0.3">
      <c r="A124" s="53" t="s">
        <v>39</v>
      </c>
      <c r="B124" s="54" t="s">
        <v>62</v>
      </c>
      <c r="C124" s="55">
        <f>C122*10</f>
        <v>4100</v>
      </c>
    </row>
    <row r="125" spans="1:29" s="39" customFormat="1" x14ac:dyDescent="0.25">
      <c r="A125" s="56"/>
      <c r="B125" s="57"/>
      <c r="C125" s="57"/>
    </row>
    <row r="127" spans="1:29" x14ac:dyDescent="0.25">
      <c r="B127" s="27"/>
    </row>
    <row r="128" spans="1:29" x14ac:dyDescent="0.25">
      <c r="B128" s="28"/>
    </row>
    <row r="129" spans="2:2" x14ac:dyDescent="0.25">
      <c r="B129" s="28"/>
    </row>
    <row r="130" spans="2:2" x14ac:dyDescent="0.25">
      <c r="B130" s="28"/>
    </row>
    <row r="131" spans="2:2" x14ac:dyDescent="0.25">
      <c r="B131" s="28"/>
    </row>
    <row r="133" spans="2:2" x14ac:dyDescent="0.25">
      <c r="B133" s="29"/>
    </row>
    <row r="141" spans="2:2" x14ac:dyDescent="0.25">
      <c r="B141" s="29"/>
    </row>
  </sheetData>
  <mergeCells count="59">
    <mergeCell ref="R5:AC5"/>
    <mergeCell ref="K7:Q7"/>
    <mergeCell ref="A4:J4"/>
    <mergeCell ref="A7:J7"/>
    <mergeCell ref="A5:J5"/>
    <mergeCell ref="A6:J6"/>
    <mergeCell ref="K6:Q6"/>
    <mergeCell ref="K4:Q4"/>
    <mergeCell ref="R4:AC4"/>
    <mergeCell ref="R6:AC6"/>
    <mergeCell ref="K5:Q5"/>
    <mergeCell ref="R7:AC7"/>
    <mergeCell ref="O9:AC9"/>
    <mergeCell ref="R10:R11"/>
    <mergeCell ref="AC10:AC11"/>
    <mergeCell ref="Y10:Y11"/>
    <mergeCell ref="S10:S11"/>
    <mergeCell ref="Z10:Z11"/>
    <mergeCell ref="U10:U11"/>
    <mergeCell ref="V10:V11"/>
    <mergeCell ref="W10:W11"/>
    <mergeCell ref="X10:X11"/>
    <mergeCell ref="A1:AC1"/>
    <mergeCell ref="A2:AC2"/>
    <mergeCell ref="A3:J3"/>
    <mergeCell ref="K3:Q3"/>
    <mergeCell ref="R3:AC3"/>
    <mergeCell ref="AB10:AB11"/>
    <mergeCell ref="P10:P11"/>
    <mergeCell ref="A8:C8"/>
    <mergeCell ref="A33:A34"/>
    <mergeCell ref="A27:A28"/>
    <mergeCell ref="A9:A11"/>
    <mergeCell ref="A21:A22"/>
    <mergeCell ref="A23:A24"/>
    <mergeCell ref="A19:A20"/>
    <mergeCell ref="H9:H11"/>
    <mergeCell ref="AA10:AA11"/>
    <mergeCell ref="Q10:Q11"/>
    <mergeCell ref="O10:O11"/>
    <mergeCell ref="G10:G11"/>
    <mergeCell ref="J10:J11"/>
    <mergeCell ref="T10:T11"/>
    <mergeCell ref="A54:C54"/>
    <mergeCell ref="A76:C76"/>
    <mergeCell ref="N10:N11"/>
    <mergeCell ref="B9:D10"/>
    <mergeCell ref="E9:G9"/>
    <mergeCell ref="I9:I11"/>
    <mergeCell ref="L9:M9"/>
    <mergeCell ref="A25:A26"/>
    <mergeCell ref="A29:A30"/>
    <mergeCell ref="A31:A32"/>
    <mergeCell ref="A35:A36"/>
    <mergeCell ref="K9:K11"/>
    <mergeCell ref="L10:L11"/>
    <mergeCell ref="E10:E11"/>
    <mergeCell ref="F10:F11"/>
    <mergeCell ref="M10:M11"/>
  </mergeCells>
  <phoneticPr fontId="8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1"/>
  <sheetViews>
    <sheetView zoomScale="90" zoomScaleNormal="90" workbookViewId="0">
      <pane ySplit="7" topLeftCell="A29" activePane="bottomLeft" state="frozen"/>
      <selection activeCell="A9" sqref="A9:IV12"/>
      <selection pane="bottomLeft" activeCell="A33" sqref="A33:A36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22" t="s">
        <v>57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</row>
    <row r="2" spans="1:29" x14ac:dyDescent="0.25">
      <c r="A2" s="225" t="s">
        <v>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</row>
    <row r="3" spans="1:29" x14ac:dyDescent="0.25">
      <c r="A3" s="206" t="s">
        <v>7</v>
      </c>
      <c r="B3" s="207"/>
      <c r="C3" s="207"/>
      <c r="D3" s="207"/>
      <c r="E3" s="207"/>
      <c r="F3" s="207"/>
      <c r="G3" s="207"/>
      <c r="H3" s="207"/>
      <c r="I3" s="207"/>
      <c r="J3" s="207"/>
      <c r="K3" s="228" t="s">
        <v>73</v>
      </c>
      <c r="L3" s="228"/>
      <c r="M3" s="228"/>
      <c r="N3" s="228"/>
      <c r="O3" s="228"/>
      <c r="P3" s="228"/>
      <c r="Q3" s="228"/>
      <c r="R3" s="228" t="s">
        <v>95</v>
      </c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9"/>
    </row>
    <row r="4" spans="1:29" x14ac:dyDescent="0.25">
      <c r="A4" s="206" t="s">
        <v>8</v>
      </c>
      <c r="B4" s="207"/>
      <c r="C4" s="207"/>
      <c r="D4" s="207"/>
      <c r="E4" s="207"/>
      <c r="F4" s="207"/>
      <c r="G4" s="207"/>
      <c r="H4" s="207"/>
      <c r="I4" s="207"/>
      <c r="J4" s="207"/>
      <c r="K4" s="230" t="s">
        <v>24</v>
      </c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9"/>
    </row>
    <row r="5" spans="1:29" x14ac:dyDescent="0.25">
      <c r="A5" s="206" t="s">
        <v>22</v>
      </c>
      <c r="B5" s="207"/>
      <c r="C5" s="207"/>
      <c r="D5" s="207"/>
      <c r="E5" s="207"/>
      <c r="F5" s="207"/>
      <c r="G5" s="207"/>
      <c r="H5" s="207"/>
      <c r="I5" s="207"/>
      <c r="J5" s="207"/>
      <c r="K5" s="228" t="s">
        <v>40</v>
      </c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9"/>
    </row>
    <row r="6" spans="1:29" x14ac:dyDescent="0.25">
      <c r="A6" s="206" t="s">
        <v>9</v>
      </c>
      <c r="B6" s="207"/>
      <c r="C6" s="207"/>
      <c r="D6" s="207"/>
      <c r="E6" s="207"/>
      <c r="F6" s="207"/>
      <c r="G6" s="207"/>
      <c r="H6" s="207"/>
      <c r="I6" s="207"/>
      <c r="J6" s="207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9"/>
    </row>
    <row r="7" spans="1:29" x14ac:dyDescent="0.25">
      <c r="A7" s="206" t="s">
        <v>10</v>
      </c>
      <c r="B7" s="207"/>
      <c r="C7" s="207"/>
      <c r="D7" s="207"/>
      <c r="E7" s="207"/>
      <c r="F7" s="207"/>
      <c r="G7" s="207"/>
      <c r="H7" s="207"/>
      <c r="I7" s="207"/>
      <c r="J7" s="207"/>
      <c r="K7" s="228" t="s">
        <v>65</v>
      </c>
      <c r="L7" s="228"/>
      <c r="M7" s="228"/>
      <c r="N7" s="228"/>
      <c r="O7" s="228"/>
      <c r="P7" s="228"/>
      <c r="Q7" s="228"/>
      <c r="R7" s="228" t="s">
        <v>74</v>
      </c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9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 x14ac:dyDescent="0.25">
      <c r="A9" s="216" t="s">
        <v>11</v>
      </c>
      <c r="B9" s="214" t="s">
        <v>28</v>
      </c>
      <c r="C9" s="215"/>
      <c r="D9" s="216"/>
      <c r="E9" s="210" t="s">
        <v>29</v>
      </c>
      <c r="F9" s="240"/>
      <c r="G9" s="241"/>
      <c r="H9" s="212" t="s">
        <v>12</v>
      </c>
      <c r="I9" s="212" t="s">
        <v>13</v>
      </c>
      <c r="J9" s="38" t="s">
        <v>14</v>
      </c>
      <c r="K9" s="212" t="s">
        <v>58</v>
      </c>
      <c r="L9" s="212" t="s">
        <v>15</v>
      </c>
      <c r="M9" s="212"/>
      <c r="N9" s="38" t="s">
        <v>16</v>
      </c>
      <c r="O9" s="212" t="s">
        <v>17</v>
      </c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42"/>
    </row>
    <row r="10" spans="1:29" s="39" customFormat="1" ht="30" customHeight="1" x14ac:dyDescent="0.25">
      <c r="A10" s="219"/>
      <c r="B10" s="217"/>
      <c r="C10" s="218"/>
      <c r="D10" s="219"/>
      <c r="E10" s="210" t="s">
        <v>30</v>
      </c>
      <c r="F10" s="210" t="s">
        <v>31</v>
      </c>
      <c r="G10" s="210" t="s">
        <v>32</v>
      </c>
      <c r="H10" s="212"/>
      <c r="I10" s="212"/>
      <c r="J10" s="237" t="s">
        <v>18</v>
      </c>
      <c r="K10" s="212"/>
      <c r="L10" s="231" t="s">
        <v>19</v>
      </c>
      <c r="M10" s="231" t="s">
        <v>20</v>
      </c>
      <c r="N10" s="235" t="s">
        <v>21</v>
      </c>
      <c r="O10" s="220">
        <v>1</v>
      </c>
      <c r="P10" s="233">
        <v>2</v>
      </c>
      <c r="Q10" s="233">
        <v>3</v>
      </c>
      <c r="R10" s="233">
        <v>4</v>
      </c>
      <c r="S10" s="233">
        <v>5</v>
      </c>
      <c r="T10" s="204">
        <v>6</v>
      </c>
      <c r="U10" s="204">
        <v>7</v>
      </c>
      <c r="V10" s="204">
        <v>8</v>
      </c>
      <c r="W10" s="204">
        <v>9</v>
      </c>
      <c r="X10" s="204">
        <v>10</v>
      </c>
      <c r="Y10" s="204">
        <v>11</v>
      </c>
      <c r="Z10" s="204">
        <v>12</v>
      </c>
      <c r="AA10" s="204">
        <v>13</v>
      </c>
      <c r="AB10" s="204">
        <v>14</v>
      </c>
      <c r="AC10" s="243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11"/>
      <c r="F11" s="211"/>
      <c r="G11" s="211"/>
      <c r="H11" s="213"/>
      <c r="I11" s="213"/>
      <c r="J11" s="238"/>
      <c r="K11" s="213"/>
      <c r="L11" s="232"/>
      <c r="M11" s="232"/>
      <c r="N11" s="236"/>
      <c r="O11" s="221"/>
      <c r="P11" s="234"/>
      <c r="Q11" s="234"/>
      <c r="R11" s="234"/>
      <c r="S11" s="234"/>
      <c r="T11" s="205"/>
      <c r="U11" s="205"/>
      <c r="V11" s="205"/>
      <c r="W11" s="205"/>
      <c r="X11" s="205"/>
      <c r="Y11" s="205"/>
      <c r="Z11" s="205"/>
      <c r="AA11" s="205"/>
      <c r="AB11" s="205"/>
      <c r="AC11" s="244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75</v>
      </c>
      <c r="J12" s="2">
        <f>SUM(O12:AC12)</f>
        <v>806.99999999999977</v>
      </c>
      <c r="K12" s="22"/>
      <c r="L12" s="81">
        <v>42736</v>
      </c>
      <c r="M12" s="81">
        <v>48213</v>
      </c>
      <c r="N12" s="37"/>
      <c r="O12" s="42">
        <f t="shared" ref="O12:AC12" si="0">0.05*$K$118</f>
        <v>53.800000000000004</v>
      </c>
      <c r="P12" s="43">
        <f t="shared" si="0"/>
        <v>53.800000000000004</v>
      </c>
      <c r="Q12" s="43">
        <f t="shared" si="0"/>
        <v>53.800000000000004</v>
      </c>
      <c r="R12" s="43">
        <f t="shared" si="0"/>
        <v>53.800000000000004</v>
      </c>
      <c r="S12" s="43">
        <f t="shared" si="0"/>
        <v>53.800000000000004</v>
      </c>
      <c r="T12" s="44">
        <f t="shared" si="0"/>
        <v>53.800000000000004</v>
      </c>
      <c r="U12" s="44">
        <f t="shared" si="0"/>
        <v>53.800000000000004</v>
      </c>
      <c r="V12" s="44">
        <f t="shared" si="0"/>
        <v>53.800000000000004</v>
      </c>
      <c r="W12" s="44">
        <f t="shared" si="0"/>
        <v>53.800000000000004</v>
      </c>
      <c r="X12" s="44">
        <f t="shared" si="0"/>
        <v>53.800000000000004</v>
      </c>
      <c r="Y12" s="44">
        <f t="shared" si="0"/>
        <v>53.800000000000004</v>
      </c>
      <c r="Z12" s="44">
        <f t="shared" si="0"/>
        <v>53.800000000000004</v>
      </c>
      <c r="AA12" s="44">
        <f t="shared" si="0"/>
        <v>53.800000000000004</v>
      </c>
      <c r="AB12" s="44">
        <f t="shared" si="0"/>
        <v>53.800000000000004</v>
      </c>
      <c r="AC12" s="45">
        <f t="shared" si="0"/>
        <v>53.800000000000004</v>
      </c>
    </row>
    <row r="13" spans="1:29" x14ac:dyDescent="0.25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s="152" customFormat="1" ht="120" x14ac:dyDescent="0.25">
      <c r="A15" s="145">
        <v>48</v>
      </c>
      <c r="B15" s="146"/>
      <c r="C15" s="154" t="s">
        <v>165</v>
      </c>
      <c r="D15" s="154" t="s">
        <v>53</v>
      </c>
      <c r="E15" s="164" t="s">
        <v>166</v>
      </c>
      <c r="F15" s="164" t="s">
        <v>167</v>
      </c>
      <c r="G15" s="157" t="s">
        <v>168</v>
      </c>
      <c r="H15" s="149"/>
      <c r="I15" s="149" t="s">
        <v>112</v>
      </c>
      <c r="J15" s="148">
        <f>SUM(O15:AC15)</f>
        <v>36</v>
      </c>
      <c r="K15" s="149"/>
      <c r="L15" s="150">
        <v>44562</v>
      </c>
      <c r="M15" s="150">
        <v>44926</v>
      </c>
      <c r="N15" s="20" t="s">
        <v>27</v>
      </c>
      <c r="O15" s="160"/>
      <c r="P15" s="161"/>
      <c r="Q15" s="161"/>
      <c r="R15" s="161"/>
      <c r="S15" s="161"/>
      <c r="T15" s="162">
        <v>36</v>
      </c>
      <c r="U15" s="162"/>
      <c r="V15" s="162"/>
      <c r="W15" s="162"/>
      <c r="X15" s="162"/>
      <c r="Y15" s="162"/>
      <c r="Z15" s="162"/>
      <c r="AA15" s="162"/>
      <c r="AB15" s="162"/>
      <c r="AC15" s="163"/>
    </row>
    <row r="16" spans="1:29" s="152" customFormat="1" ht="120" x14ac:dyDescent="0.25">
      <c r="A16" s="145">
        <v>79</v>
      </c>
      <c r="B16" s="146"/>
      <c r="C16" s="154" t="s">
        <v>165</v>
      </c>
      <c r="D16" s="154" t="s">
        <v>53</v>
      </c>
      <c r="E16" s="164" t="s">
        <v>166</v>
      </c>
      <c r="F16" s="164" t="s">
        <v>167</v>
      </c>
      <c r="G16" s="157" t="s">
        <v>168</v>
      </c>
      <c r="H16" s="149"/>
      <c r="I16" s="149" t="s">
        <v>112</v>
      </c>
      <c r="J16" s="148">
        <f>SUM(O16:AC16)</f>
        <v>36</v>
      </c>
      <c r="K16" s="149"/>
      <c r="L16" s="150">
        <v>46388</v>
      </c>
      <c r="M16" s="150">
        <v>46752</v>
      </c>
      <c r="N16" s="20" t="s">
        <v>27</v>
      </c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>
        <v>36</v>
      </c>
      <c r="Z16" s="44"/>
      <c r="AA16" s="44"/>
      <c r="AB16" s="44"/>
      <c r="AC16" s="45"/>
    </row>
    <row r="17" spans="1:29" x14ac:dyDescent="0.25">
      <c r="A17" s="1"/>
      <c r="B17" s="21"/>
      <c r="C17" s="2"/>
      <c r="D17" s="3"/>
      <c r="E17" s="3"/>
      <c r="F17" s="30"/>
      <c r="G17" s="3"/>
      <c r="H17" s="4"/>
      <c r="I17" s="5"/>
      <c r="J17" s="2"/>
      <c r="K17" s="5"/>
      <c r="L17" s="83"/>
      <c r="M17" s="84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2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</row>
    <row r="19" spans="1:29" s="152" customFormat="1" ht="75" x14ac:dyDescent="0.25">
      <c r="A19" s="202">
        <v>66</v>
      </c>
      <c r="B19" s="146"/>
      <c r="C19" s="154" t="s">
        <v>165</v>
      </c>
      <c r="D19" s="154" t="s">
        <v>173</v>
      </c>
      <c r="E19" s="164" t="s">
        <v>175</v>
      </c>
      <c r="F19" s="164" t="s">
        <v>154</v>
      </c>
      <c r="G19" s="157" t="s">
        <v>155</v>
      </c>
      <c r="H19" s="149"/>
      <c r="I19" s="149" t="s">
        <v>112</v>
      </c>
      <c r="J19" s="148">
        <f t="shared" ref="J19:J36" si="1">SUM(O19:AC19)</f>
        <v>4</v>
      </c>
      <c r="K19" s="149"/>
      <c r="L19" s="150">
        <v>44927</v>
      </c>
      <c r="M19" s="150">
        <v>45291</v>
      </c>
      <c r="N19" s="20" t="s">
        <v>27</v>
      </c>
      <c r="O19" s="42"/>
      <c r="P19" s="43"/>
      <c r="Q19" s="43"/>
      <c r="R19" s="43"/>
      <c r="S19" s="43"/>
      <c r="T19" s="44"/>
      <c r="U19" s="44">
        <v>4</v>
      </c>
      <c r="V19" s="44"/>
      <c r="W19" s="44"/>
      <c r="X19" s="44"/>
      <c r="Y19" s="44"/>
      <c r="Z19" s="44"/>
      <c r="AA19" s="44"/>
      <c r="AB19" s="44"/>
      <c r="AC19" s="45"/>
    </row>
    <row r="20" spans="1:29" s="152" customFormat="1" ht="75" x14ac:dyDescent="0.25">
      <c r="A20" s="203"/>
      <c r="B20" s="146"/>
      <c r="C20" s="154" t="s">
        <v>165</v>
      </c>
      <c r="D20" s="154" t="s">
        <v>174</v>
      </c>
      <c r="E20" s="164" t="s">
        <v>176</v>
      </c>
      <c r="F20" s="164" t="s">
        <v>154</v>
      </c>
      <c r="G20" s="157" t="s">
        <v>177</v>
      </c>
      <c r="H20" s="149"/>
      <c r="I20" s="149" t="s">
        <v>112</v>
      </c>
      <c r="J20" s="148">
        <f t="shared" si="1"/>
        <v>12</v>
      </c>
      <c r="K20" s="149"/>
      <c r="L20" s="150">
        <v>44927</v>
      </c>
      <c r="M20" s="150">
        <v>45291</v>
      </c>
      <c r="N20" s="20" t="s">
        <v>27</v>
      </c>
      <c r="O20" s="42"/>
      <c r="P20" s="43"/>
      <c r="Q20" s="43"/>
      <c r="R20" s="43"/>
      <c r="S20" s="43"/>
      <c r="T20" s="44"/>
      <c r="U20" s="44">
        <v>12</v>
      </c>
      <c r="V20" s="44"/>
      <c r="W20" s="44"/>
      <c r="X20" s="44"/>
      <c r="Y20" s="44"/>
      <c r="Z20" s="44"/>
      <c r="AA20" s="44"/>
      <c r="AB20" s="44"/>
      <c r="AC20" s="45"/>
    </row>
    <row r="21" spans="1:29" s="152" customFormat="1" ht="75" x14ac:dyDescent="0.25">
      <c r="A21" s="202">
        <v>70</v>
      </c>
      <c r="B21" s="146"/>
      <c r="C21" s="154" t="s">
        <v>165</v>
      </c>
      <c r="D21" s="154" t="s">
        <v>173</v>
      </c>
      <c r="E21" s="164" t="s">
        <v>175</v>
      </c>
      <c r="F21" s="164" t="s">
        <v>154</v>
      </c>
      <c r="G21" s="157" t="s">
        <v>155</v>
      </c>
      <c r="H21" s="149"/>
      <c r="I21" s="149" t="s">
        <v>112</v>
      </c>
      <c r="J21" s="148">
        <f t="shared" si="1"/>
        <v>4</v>
      </c>
      <c r="K21" s="149"/>
      <c r="L21" s="150">
        <v>45292</v>
      </c>
      <c r="M21" s="150">
        <v>45657</v>
      </c>
      <c r="N21" s="20" t="s">
        <v>27</v>
      </c>
      <c r="O21" s="42"/>
      <c r="P21" s="43"/>
      <c r="Q21" s="43"/>
      <c r="R21" s="43"/>
      <c r="S21" s="43"/>
      <c r="T21" s="44"/>
      <c r="U21" s="44"/>
      <c r="V21" s="44">
        <v>4</v>
      </c>
      <c r="W21" s="44"/>
      <c r="X21" s="44"/>
      <c r="Y21" s="44"/>
      <c r="Z21" s="44"/>
      <c r="AA21" s="44"/>
      <c r="AB21" s="44"/>
      <c r="AC21" s="45"/>
    </row>
    <row r="22" spans="1:29" s="152" customFormat="1" ht="75" x14ac:dyDescent="0.25">
      <c r="A22" s="203"/>
      <c r="B22" s="146"/>
      <c r="C22" s="154" t="s">
        <v>165</v>
      </c>
      <c r="D22" s="154" t="s">
        <v>174</v>
      </c>
      <c r="E22" s="164" t="s">
        <v>176</v>
      </c>
      <c r="F22" s="164" t="s">
        <v>154</v>
      </c>
      <c r="G22" s="157" t="s">
        <v>177</v>
      </c>
      <c r="H22" s="149"/>
      <c r="I22" s="149" t="s">
        <v>112</v>
      </c>
      <c r="J22" s="148">
        <f t="shared" si="1"/>
        <v>12</v>
      </c>
      <c r="K22" s="149"/>
      <c r="L22" s="150">
        <v>45292</v>
      </c>
      <c r="M22" s="150">
        <v>45657</v>
      </c>
      <c r="N22" s="20" t="s">
        <v>27</v>
      </c>
      <c r="O22" s="42"/>
      <c r="P22" s="43"/>
      <c r="Q22" s="43"/>
      <c r="R22" s="43"/>
      <c r="S22" s="43"/>
      <c r="T22" s="44"/>
      <c r="U22" s="44"/>
      <c r="V22" s="44">
        <v>12</v>
      </c>
      <c r="W22" s="44"/>
      <c r="X22" s="44"/>
      <c r="Y22" s="44"/>
      <c r="Z22" s="44"/>
      <c r="AA22" s="44"/>
      <c r="AB22" s="44"/>
      <c r="AC22" s="45"/>
    </row>
    <row r="23" spans="1:29" s="152" customFormat="1" ht="75" x14ac:dyDescent="0.25">
      <c r="A23" s="202">
        <v>72</v>
      </c>
      <c r="B23" s="146"/>
      <c r="C23" s="154" t="s">
        <v>165</v>
      </c>
      <c r="D23" s="154" t="s">
        <v>173</v>
      </c>
      <c r="E23" s="164" t="s">
        <v>175</v>
      </c>
      <c r="F23" s="164" t="s">
        <v>154</v>
      </c>
      <c r="G23" s="157" t="s">
        <v>155</v>
      </c>
      <c r="H23" s="149"/>
      <c r="I23" s="149" t="s">
        <v>112</v>
      </c>
      <c r="J23" s="148">
        <f t="shared" si="1"/>
        <v>4</v>
      </c>
      <c r="K23" s="149"/>
      <c r="L23" s="150">
        <v>45658</v>
      </c>
      <c r="M23" s="150">
        <v>46022</v>
      </c>
      <c r="N23" s="20" t="s">
        <v>27</v>
      </c>
      <c r="O23" s="42"/>
      <c r="P23" s="43"/>
      <c r="Q23" s="43"/>
      <c r="R23" s="43"/>
      <c r="S23" s="43"/>
      <c r="T23" s="44"/>
      <c r="U23" s="44"/>
      <c r="V23" s="44"/>
      <c r="W23" s="44">
        <v>4</v>
      </c>
      <c r="X23" s="44"/>
      <c r="Y23" s="44"/>
      <c r="Z23" s="44"/>
      <c r="AA23" s="44"/>
      <c r="AB23" s="44"/>
      <c r="AC23" s="45"/>
    </row>
    <row r="24" spans="1:29" s="152" customFormat="1" ht="75" x14ac:dyDescent="0.25">
      <c r="A24" s="203"/>
      <c r="B24" s="146"/>
      <c r="C24" s="154" t="s">
        <v>165</v>
      </c>
      <c r="D24" s="154" t="s">
        <v>174</v>
      </c>
      <c r="E24" s="164" t="s">
        <v>176</v>
      </c>
      <c r="F24" s="164" t="s">
        <v>154</v>
      </c>
      <c r="G24" s="157" t="s">
        <v>177</v>
      </c>
      <c r="H24" s="149"/>
      <c r="I24" s="149" t="s">
        <v>112</v>
      </c>
      <c r="J24" s="148">
        <f t="shared" si="1"/>
        <v>12</v>
      </c>
      <c r="K24" s="149"/>
      <c r="L24" s="150">
        <v>45658</v>
      </c>
      <c r="M24" s="150">
        <v>46022</v>
      </c>
      <c r="N24" s="20" t="s">
        <v>27</v>
      </c>
      <c r="O24" s="42"/>
      <c r="P24" s="43"/>
      <c r="Q24" s="43"/>
      <c r="R24" s="43"/>
      <c r="S24" s="43"/>
      <c r="T24" s="44"/>
      <c r="U24" s="44"/>
      <c r="V24" s="44"/>
      <c r="W24" s="44">
        <v>12</v>
      </c>
      <c r="X24" s="44"/>
      <c r="Y24" s="44"/>
      <c r="Z24" s="44"/>
      <c r="AA24" s="44"/>
      <c r="AB24" s="44"/>
      <c r="AC24" s="45"/>
    </row>
    <row r="25" spans="1:29" s="152" customFormat="1" ht="75" x14ac:dyDescent="0.25">
      <c r="A25" s="202">
        <v>75</v>
      </c>
      <c r="B25" s="146"/>
      <c r="C25" s="154" t="s">
        <v>165</v>
      </c>
      <c r="D25" s="154" t="s">
        <v>173</v>
      </c>
      <c r="E25" s="164" t="s">
        <v>175</v>
      </c>
      <c r="F25" s="164" t="s">
        <v>154</v>
      </c>
      <c r="G25" s="157" t="s">
        <v>155</v>
      </c>
      <c r="H25" s="149"/>
      <c r="I25" s="149" t="s">
        <v>112</v>
      </c>
      <c r="J25" s="148">
        <f t="shared" si="1"/>
        <v>4</v>
      </c>
      <c r="K25" s="149"/>
      <c r="L25" s="150">
        <v>46023</v>
      </c>
      <c r="M25" s="150">
        <v>46387</v>
      </c>
      <c r="N25" s="20" t="s">
        <v>27</v>
      </c>
      <c r="O25" s="42"/>
      <c r="P25" s="43"/>
      <c r="Q25" s="43"/>
      <c r="R25" s="43"/>
      <c r="S25" s="43"/>
      <c r="T25" s="44"/>
      <c r="U25" s="44"/>
      <c r="V25" s="44"/>
      <c r="W25" s="44"/>
      <c r="X25" s="44">
        <v>4</v>
      </c>
      <c r="Y25" s="44"/>
      <c r="Z25" s="44"/>
      <c r="AA25" s="44"/>
      <c r="AB25" s="44"/>
      <c r="AC25" s="45"/>
    </row>
    <row r="26" spans="1:29" s="152" customFormat="1" ht="75" x14ac:dyDescent="0.25">
      <c r="A26" s="203"/>
      <c r="B26" s="146"/>
      <c r="C26" s="154" t="s">
        <v>165</v>
      </c>
      <c r="D26" s="154" t="s">
        <v>174</v>
      </c>
      <c r="E26" s="164" t="s">
        <v>176</v>
      </c>
      <c r="F26" s="164" t="s">
        <v>154</v>
      </c>
      <c r="G26" s="157" t="s">
        <v>177</v>
      </c>
      <c r="H26" s="149"/>
      <c r="I26" s="149" t="s">
        <v>112</v>
      </c>
      <c r="J26" s="148">
        <f t="shared" si="1"/>
        <v>12</v>
      </c>
      <c r="K26" s="149"/>
      <c r="L26" s="150">
        <v>46023</v>
      </c>
      <c r="M26" s="150">
        <v>46387</v>
      </c>
      <c r="N26" s="20" t="s">
        <v>27</v>
      </c>
      <c r="O26" s="42"/>
      <c r="P26" s="43"/>
      <c r="Q26" s="43"/>
      <c r="R26" s="43"/>
      <c r="S26" s="43"/>
      <c r="T26" s="44"/>
      <c r="U26" s="44"/>
      <c r="V26" s="44"/>
      <c r="W26" s="44"/>
      <c r="X26" s="44">
        <v>12</v>
      </c>
      <c r="Y26" s="44"/>
      <c r="Z26" s="44"/>
      <c r="AA26" s="44"/>
      <c r="AB26" s="44"/>
      <c r="AC26" s="45"/>
    </row>
    <row r="27" spans="1:29" s="152" customFormat="1" ht="75" x14ac:dyDescent="0.25">
      <c r="A27" s="202">
        <v>80</v>
      </c>
      <c r="B27" s="146"/>
      <c r="C27" s="154" t="s">
        <v>165</v>
      </c>
      <c r="D27" s="154" t="s">
        <v>173</v>
      </c>
      <c r="E27" s="164" t="s">
        <v>175</v>
      </c>
      <c r="F27" s="164" t="s">
        <v>154</v>
      </c>
      <c r="G27" s="157" t="s">
        <v>155</v>
      </c>
      <c r="H27" s="149"/>
      <c r="I27" s="149" t="s">
        <v>112</v>
      </c>
      <c r="J27" s="148">
        <f t="shared" si="1"/>
        <v>4</v>
      </c>
      <c r="K27" s="149"/>
      <c r="L27" s="150">
        <v>46388</v>
      </c>
      <c r="M27" s="150">
        <v>46752</v>
      </c>
      <c r="N27" s="20" t="s">
        <v>27</v>
      </c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>
        <v>4</v>
      </c>
      <c r="Z27" s="44"/>
      <c r="AA27" s="44"/>
      <c r="AB27" s="44"/>
      <c r="AC27" s="45"/>
    </row>
    <row r="28" spans="1:29" s="152" customFormat="1" ht="75" x14ac:dyDescent="0.25">
      <c r="A28" s="203"/>
      <c r="B28" s="146"/>
      <c r="C28" s="154" t="s">
        <v>165</v>
      </c>
      <c r="D28" s="154" t="s">
        <v>174</v>
      </c>
      <c r="E28" s="164" t="s">
        <v>176</v>
      </c>
      <c r="F28" s="164" t="s">
        <v>154</v>
      </c>
      <c r="G28" s="157" t="s">
        <v>177</v>
      </c>
      <c r="H28" s="149"/>
      <c r="I28" s="149" t="s">
        <v>112</v>
      </c>
      <c r="J28" s="148">
        <f t="shared" si="1"/>
        <v>12</v>
      </c>
      <c r="K28" s="149"/>
      <c r="L28" s="150">
        <v>46388</v>
      </c>
      <c r="M28" s="150">
        <v>46752</v>
      </c>
      <c r="N28" s="20" t="s">
        <v>27</v>
      </c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>
        <v>12</v>
      </c>
      <c r="Z28" s="44"/>
      <c r="AA28" s="44"/>
      <c r="AB28" s="44"/>
      <c r="AC28" s="45"/>
    </row>
    <row r="29" spans="1:29" s="152" customFormat="1" ht="75" x14ac:dyDescent="0.25">
      <c r="A29" s="202">
        <v>85</v>
      </c>
      <c r="B29" s="146"/>
      <c r="C29" s="154" t="s">
        <v>165</v>
      </c>
      <c r="D29" s="154" t="s">
        <v>173</v>
      </c>
      <c r="E29" s="164" t="s">
        <v>175</v>
      </c>
      <c r="F29" s="164" t="s">
        <v>154</v>
      </c>
      <c r="G29" s="157" t="s">
        <v>155</v>
      </c>
      <c r="H29" s="149"/>
      <c r="I29" s="149" t="s">
        <v>112</v>
      </c>
      <c r="J29" s="148">
        <f t="shared" si="1"/>
        <v>4</v>
      </c>
      <c r="K29" s="149"/>
      <c r="L29" s="150">
        <v>46753</v>
      </c>
      <c r="M29" s="150">
        <v>47118</v>
      </c>
      <c r="N29" s="20" t="s">
        <v>27</v>
      </c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>
        <v>4</v>
      </c>
      <c r="AA29" s="44"/>
      <c r="AB29" s="44"/>
      <c r="AC29" s="45"/>
    </row>
    <row r="30" spans="1:29" s="152" customFormat="1" ht="75" x14ac:dyDescent="0.25">
      <c r="A30" s="203"/>
      <c r="B30" s="146"/>
      <c r="C30" s="154" t="s">
        <v>165</v>
      </c>
      <c r="D30" s="154" t="s">
        <v>174</v>
      </c>
      <c r="E30" s="164" t="s">
        <v>176</v>
      </c>
      <c r="F30" s="164" t="s">
        <v>154</v>
      </c>
      <c r="G30" s="157" t="s">
        <v>177</v>
      </c>
      <c r="H30" s="149"/>
      <c r="I30" s="149" t="s">
        <v>112</v>
      </c>
      <c r="J30" s="148">
        <f t="shared" si="1"/>
        <v>12</v>
      </c>
      <c r="K30" s="149"/>
      <c r="L30" s="150">
        <v>46753</v>
      </c>
      <c r="M30" s="150">
        <v>47118</v>
      </c>
      <c r="N30" s="20" t="s">
        <v>27</v>
      </c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>
        <v>12</v>
      </c>
      <c r="AA30" s="44"/>
      <c r="AB30" s="44"/>
      <c r="AC30" s="45"/>
    </row>
    <row r="31" spans="1:29" s="152" customFormat="1" ht="75" x14ac:dyDescent="0.25">
      <c r="A31" s="202">
        <v>88</v>
      </c>
      <c r="B31" s="146"/>
      <c r="C31" s="154" t="s">
        <v>165</v>
      </c>
      <c r="D31" s="154" t="s">
        <v>173</v>
      </c>
      <c r="E31" s="164" t="s">
        <v>175</v>
      </c>
      <c r="F31" s="164" t="s">
        <v>154</v>
      </c>
      <c r="G31" s="157" t="s">
        <v>155</v>
      </c>
      <c r="H31" s="149"/>
      <c r="I31" s="149" t="s">
        <v>112</v>
      </c>
      <c r="J31" s="148">
        <f t="shared" si="1"/>
        <v>4</v>
      </c>
      <c r="K31" s="149"/>
      <c r="L31" s="150">
        <v>47119</v>
      </c>
      <c r="M31" s="150">
        <v>47483</v>
      </c>
      <c r="N31" s="20" t="s">
        <v>27</v>
      </c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>
        <v>4</v>
      </c>
      <c r="AB31" s="44"/>
      <c r="AC31" s="45"/>
    </row>
    <row r="32" spans="1:29" s="152" customFormat="1" ht="75" x14ac:dyDescent="0.25">
      <c r="A32" s="203"/>
      <c r="B32" s="146"/>
      <c r="C32" s="154" t="s">
        <v>165</v>
      </c>
      <c r="D32" s="154" t="s">
        <v>174</v>
      </c>
      <c r="E32" s="164" t="s">
        <v>176</v>
      </c>
      <c r="F32" s="164" t="s">
        <v>154</v>
      </c>
      <c r="G32" s="157" t="s">
        <v>177</v>
      </c>
      <c r="H32" s="149"/>
      <c r="I32" s="149" t="s">
        <v>112</v>
      </c>
      <c r="J32" s="148">
        <f t="shared" si="1"/>
        <v>12</v>
      </c>
      <c r="K32" s="149"/>
      <c r="L32" s="150">
        <v>47119</v>
      </c>
      <c r="M32" s="150">
        <v>47483</v>
      </c>
      <c r="N32" s="20" t="s">
        <v>27</v>
      </c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>
        <v>12</v>
      </c>
      <c r="AB32" s="44"/>
      <c r="AC32" s="45"/>
    </row>
    <row r="33" spans="1:29" s="152" customFormat="1" ht="75" x14ac:dyDescent="0.25">
      <c r="A33" s="202">
        <v>90</v>
      </c>
      <c r="B33" s="146"/>
      <c r="C33" s="154" t="s">
        <v>165</v>
      </c>
      <c r="D33" s="154" t="s">
        <v>173</v>
      </c>
      <c r="E33" s="164" t="s">
        <v>175</v>
      </c>
      <c r="F33" s="164" t="s">
        <v>154</v>
      </c>
      <c r="G33" s="157" t="s">
        <v>155</v>
      </c>
      <c r="H33" s="149"/>
      <c r="I33" s="149" t="s">
        <v>112</v>
      </c>
      <c r="J33" s="148">
        <f t="shared" si="1"/>
        <v>4</v>
      </c>
      <c r="K33" s="149"/>
      <c r="L33" s="150">
        <v>47484</v>
      </c>
      <c r="M33" s="150">
        <v>47848</v>
      </c>
      <c r="N33" s="20" t="s">
        <v>27</v>
      </c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>
        <v>4</v>
      </c>
      <c r="AC33" s="45"/>
    </row>
    <row r="34" spans="1:29" s="152" customFormat="1" ht="75" x14ac:dyDescent="0.25">
      <c r="A34" s="203"/>
      <c r="B34" s="146"/>
      <c r="C34" s="154" t="s">
        <v>165</v>
      </c>
      <c r="D34" s="154" t="s">
        <v>174</v>
      </c>
      <c r="E34" s="164" t="s">
        <v>176</v>
      </c>
      <c r="F34" s="164" t="s">
        <v>154</v>
      </c>
      <c r="G34" s="157" t="s">
        <v>177</v>
      </c>
      <c r="H34" s="149"/>
      <c r="I34" s="149" t="s">
        <v>112</v>
      </c>
      <c r="J34" s="148">
        <f t="shared" si="1"/>
        <v>12</v>
      </c>
      <c r="K34" s="149"/>
      <c r="L34" s="150">
        <v>47484</v>
      </c>
      <c r="M34" s="150">
        <v>47848</v>
      </c>
      <c r="N34" s="20" t="s">
        <v>27</v>
      </c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>
        <v>12</v>
      </c>
      <c r="AC34" s="45"/>
    </row>
    <row r="35" spans="1:29" s="152" customFormat="1" ht="75" x14ac:dyDescent="0.25">
      <c r="A35" s="202">
        <v>92</v>
      </c>
      <c r="B35" s="146"/>
      <c r="C35" s="154" t="s">
        <v>165</v>
      </c>
      <c r="D35" s="154" t="s">
        <v>173</v>
      </c>
      <c r="E35" s="164" t="s">
        <v>175</v>
      </c>
      <c r="F35" s="164" t="s">
        <v>154</v>
      </c>
      <c r="G35" s="157" t="s">
        <v>155</v>
      </c>
      <c r="H35" s="149"/>
      <c r="I35" s="149" t="s">
        <v>112</v>
      </c>
      <c r="J35" s="148">
        <f t="shared" si="1"/>
        <v>4</v>
      </c>
      <c r="K35" s="149"/>
      <c r="L35" s="150">
        <v>47849</v>
      </c>
      <c r="M35" s="150">
        <v>48213</v>
      </c>
      <c r="N35" s="20" t="s">
        <v>27</v>
      </c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>
        <v>4</v>
      </c>
    </row>
    <row r="36" spans="1:29" s="152" customFormat="1" ht="75" x14ac:dyDescent="0.25">
      <c r="A36" s="203"/>
      <c r="B36" s="146"/>
      <c r="C36" s="154" t="s">
        <v>165</v>
      </c>
      <c r="D36" s="154" t="s">
        <v>174</v>
      </c>
      <c r="E36" s="164" t="s">
        <v>176</v>
      </c>
      <c r="F36" s="164" t="s">
        <v>154</v>
      </c>
      <c r="G36" s="157" t="s">
        <v>177</v>
      </c>
      <c r="H36" s="149"/>
      <c r="I36" s="149" t="s">
        <v>112</v>
      </c>
      <c r="J36" s="148">
        <f t="shared" si="1"/>
        <v>12</v>
      </c>
      <c r="K36" s="149"/>
      <c r="L36" s="150">
        <v>47849</v>
      </c>
      <c r="M36" s="150">
        <v>48213</v>
      </c>
      <c r="N36" s="20" t="s">
        <v>27</v>
      </c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>
        <v>12</v>
      </c>
    </row>
    <row r="37" spans="1:29" x14ac:dyDescent="0.25">
      <c r="A37" s="1"/>
      <c r="B37" s="21"/>
      <c r="C37" s="31"/>
      <c r="D37" s="31"/>
      <c r="E37" s="33"/>
      <c r="F37" s="41"/>
      <c r="G37" s="31"/>
      <c r="H37" s="22"/>
      <c r="I37" s="22"/>
      <c r="J37" s="2"/>
      <c r="K37" s="22"/>
      <c r="L37" s="81"/>
      <c r="M37" s="81"/>
      <c r="N37" s="20"/>
      <c r="O37" s="42"/>
      <c r="P37" s="43"/>
      <c r="Q37" s="43"/>
      <c r="R37" s="43"/>
      <c r="S37" s="43"/>
      <c r="T37" s="44"/>
      <c r="U37" s="44"/>
      <c r="V37" s="44"/>
      <c r="W37" s="44"/>
      <c r="X37" s="44"/>
      <c r="Y37" s="44"/>
      <c r="Z37" s="44"/>
      <c r="AA37" s="44"/>
      <c r="AB37" s="44"/>
      <c r="AC37" s="45"/>
    </row>
    <row r="38" spans="1:29" x14ac:dyDescent="0.25">
      <c r="A38" s="16"/>
      <c r="B38" s="17" t="s">
        <v>3</v>
      </c>
      <c r="C38" s="9"/>
      <c r="D38" s="9"/>
      <c r="E38" s="9"/>
      <c r="F38" s="9"/>
      <c r="G38" s="9"/>
      <c r="H38" s="18"/>
      <c r="I38" s="18"/>
      <c r="J38" s="34"/>
      <c r="K38" s="18"/>
      <c r="L38" s="77"/>
      <c r="M38" s="77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68"/>
    </row>
    <row r="39" spans="1:29" s="152" customFormat="1" ht="105" x14ac:dyDescent="0.25">
      <c r="A39" s="145">
        <v>7</v>
      </c>
      <c r="B39" s="146"/>
      <c r="C39" s="154" t="s">
        <v>107</v>
      </c>
      <c r="D39" s="156" t="s">
        <v>108</v>
      </c>
      <c r="E39" s="157" t="s">
        <v>109</v>
      </c>
      <c r="F39" s="158" t="s">
        <v>110</v>
      </c>
      <c r="G39" s="157" t="s">
        <v>111</v>
      </c>
      <c r="H39" s="149"/>
      <c r="I39" s="149" t="s">
        <v>112</v>
      </c>
      <c r="J39" s="148">
        <f t="shared" ref="J39:J50" si="2">SUM(O39:AC39)</f>
        <v>9</v>
      </c>
      <c r="K39" s="149"/>
      <c r="L39" s="150">
        <v>42736</v>
      </c>
      <c r="M39" s="150">
        <v>43100</v>
      </c>
      <c r="N39" s="20" t="s">
        <v>25</v>
      </c>
      <c r="O39" s="42">
        <v>9</v>
      </c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s="152" customFormat="1" ht="105" x14ac:dyDescent="0.25">
      <c r="A40" s="145">
        <v>11</v>
      </c>
      <c r="B40" s="146"/>
      <c r="C40" s="154" t="s">
        <v>122</v>
      </c>
      <c r="D40" s="156" t="s">
        <v>123</v>
      </c>
      <c r="E40" s="157" t="s">
        <v>109</v>
      </c>
      <c r="F40" s="158" t="s">
        <v>110</v>
      </c>
      <c r="G40" s="157" t="s">
        <v>111</v>
      </c>
      <c r="H40" s="149"/>
      <c r="I40" s="149" t="s">
        <v>112</v>
      </c>
      <c r="J40" s="148">
        <f t="shared" si="2"/>
        <v>15</v>
      </c>
      <c r="K40" s="149"/>
      <c r="L40" s="150">
        <v>42736</v>
      </c>
      <c r="M40" s="150">
        <v>43100</v>
      </c>
      <c r="N40" s="20" t="s">
        <v>25</v>
      </c>
      <c r="O40" s="42">
        <v>15</v>
      </c>
      <c r="P40" s="43"/>
      <c r="Q40" s="43"/>
      <c r="R40" s="43"/>
      <c r="S40" s="43"/>
      <c r="T40" s="44"/>
      <c r="U40" s="44"/>
      <c r="V40" s="44"/>
      <c r="W40" s="44"/>
      <c r="X40" s="44"/>
      <c r="Y40" s="44"/>
      <c r="Z40" s="44"/>
      <c r="AA40" s="44"/>
      <c r="AB40" s="44"/>
      <c r="AC40" s="45"/>
    </row>
    <row r="41" spans="1:29" s="152" customFormat="1" ht="105" x14ac:dyDescent="0.25">
      <c r="A41" s="145">
        <v>26</v>
      </c>
      <c r="B41" s="146"/>
      <c r="C41" s="154" t="s">
        <v>133</v>
      </c>
      <c r="D41" s="155" t="s">
        <v>134</v>
      </c>
      <c r="E41" s="157" t="s">
        <v>109</v>
      </c>
      <c r="F41" s="158" t="s">
        <v>110</v>
      </c>
      <c r="G41" s="157" t="s">
        <v>111</v>
      </c>
      <c r="H41" s="149"/>
      <c r="I41" s="149" t="s">
        <v>112</v>
      </c>
      <c r="J41" s="148">
        <f t="shared" si="2"/>
        <v>36</v>
      </c>
      <c r="K41" s="149"/>
      <c r="L41" s="150">
        <v>43101</v>
      </c>
      <c r="M41" s="150">
        <v>43465</v>
      </c>
      <c r="N41" s="20" t="s">
        <v>26</v>
      </c>
      <c r="O41" s="42"/>
      <c r="P41" s="43">
        <v>36</v>
      </c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s="152" customFormat="1" ht="105" x14ac:dyDescent="0.25">
      <c r="A42" s="145">
        <v>67</v>
      </c>
      <c r="B42" s="146"/>
      <c r="C42" s="154" t="s">
        <v>165</v>
      </c>
      <c r="D42" s="156" t="s">
        <v>178</v>
      </c>
      <c r="E42" s="157" t="s">
        <v>109</v>
      </c>
      <c r="F42" s="158" t="s">
        <v>110</v>
      </c>
      <c r="G42" s="157" t="s">
        <v>111</v>
      </c>
      <c r="H42" s="149"/>
      <c r="I42" s="149" t="s">
        <v>112</v>
      </c>
      <c r="J42" s="148">
        <f t="shared" si="2"/>
        <v>36</v>
      </c>
      <c r="K42" s="149"/>
      <c r="L42" s="150">
        <v>44927</v>
      </c>
      <c r="M42" s="150">
        <v>45291</v>
      </c>
      <c r="N42" s="20" t="s">
        <v>27</v>
      </c>
      <c r="O42" s="42"/>
      <c r="P42" s="43"/>
      <c r="Q42" s="43"/>
      <c r="R42" s="43"/>
      <c r="S42" s="43"/>
      <c r="T42" s="44"/>
      <c r="U42" s="44">
        <v>36</v>
      </c>
      <c r="V42" s="44"/>
      <c r="W42" s="44"/>
      <c r="X42" s="44"/>
      <c r="Y42" s="44"/>
      <c r="Z42" s="44"/>
      <c r="AA42" s="44"/>
      <c r="AB42" s="44"/>
      <c r="AC42" s="45"/>
    </row>
    <row r="43" spans="1:29" s="152" customFormat="1" ht="105" x14ac:dyDescent="0.25">
      <c r="A43" s="145">
        <v>71</v>
      </c>
      <c r="B43" s="146"/>
      <c r="C43" s="154" t="s">
        <v>165</v>
      </c>
      <c r="D43" s="156" t="s">
        <v>178</v>
      </c>
      <c r="E43" s="157" t="s">
        <v>109</v>
      </c>
      <c r="F43" s="158" t="s">
        <v>110</v>
      </c>
      <c r="G43" s="157" t="s">
        <v>111</v>
      </c>
      <c r="H43" s="149"/>
      <c r="I43" s="149" t="s">
        <v>112</v>
      </c>
      <c r="J43" s="148">
        <f t="shared" si="2"/>
        <v>36</v>
      </c>
      <c r="K43" s="149"/>
      <c r="L43" s="150">
        <v>45292</v>
      </c>
      <c r="M43" s="150">
        <v>45657</v>
      </c>
      <c r="N43" s="20" t="s">
        <v>27</v>
      </c>
      <c r="O43" s="42"/>
      <c r="P43" s="43"/>
      <c r="Q43" s="43"/>
      <c r="R43" s="43"/>
      <c r="S43" s="43"/>
      <c r="T43" s="44"/>
      <c r="U43" s="44"/>
      <c r="V43" s="44">
        <v>36</v>
      </c>
      <c r="W43" s="44"/>
      <c r="X43" s="44"/>
      <c r="Y43" s="44"/>
      <c r="Z43" s="44"/>
      <c r="AA43" s="44"/>
      <c r="AB43" s="44"/>
      <c r="AC43" s="45"/>
    </row>
    <row r="44" spans="1:29" s="152" customFormat="1" ht="105" x14ac:dyDescent="0.25">
      <c r="A44" s="145">
        <v>73</v>
      </c>
      <c r="B44" s="146"/>
      <c r="C44" s="154" t="s">
        <v>165</v>
      </c>
      <c r="D44" s="156" t="s">
        <v>178</v>
      </c>
      <c r="E44" s="157" t="s">
        <v>109</v>
      </c>
      <c r="F44" s="158" t="s">
        <v>110</v>
      </c>
      <c r="G44" s="157" t="s">
        <v>111</v>
      </c>
      <c r="H44" s="149"/>
      <c r="I44" s="149" t="s">
        <v>112</v>
      </c>
      <c r="J44" s="148">
        <f t="shared" si="2"/>
        <v>36</v>
      </c>
      <c r="K44" s="149"/>
      <c r="L44" s="150">
        <v>45658</v>
      </c>
      <c r="M44" s="150">
        <v>46022</v>
      </c>
      <c r="N44" s="20" t="s">
        <v>27</v>
      </c>
      <c r="O44" s="42"/>
      <c r="P44" s="43"/>
      <c r="Q44" s="43"/>
      <c r="R44" s="43"/>
      <c r="S44" s="43"/>
      <c r="T44" s="44"/>
      <c r="U44" s="44"/>
      <c r="V44" s="44"/>
      <c r="W44" s="44">
        <v>36</v>
      </c>
      <c r="X44" s="44"/>
      <c r="Y44" s="44"/>
      <c r="Z44" s="44"/>
      <c r="AA44" s="44"/>
      <c r="AB44" s="44"/>
      <c r="AC44" s="45"/>
    </row>
    <row r="45" spans="1:29" s="152" customFormat="1" ht="105" x14ac:dyDescent="0.25">
      <c r="A45" s="145">
        <v>76</v>
      </c>
      <c r="B45" s="146"/>
      <c r="C45" s="154" t="s">
        <v>165</v>
      </c>
      <c r="D45" s="156" t="s">
        <v>178</v>
      </c>
      <c r="E45" s="157" t="s">
        <v>109</v>
      </c>
      <c r="F45" s="158" t="s">
        <v>110</v>
      </c>
      <c r="G45" s="157" t="s">
        <v>111</v>
      </c>
      <c r="H45" s="149"/>
      <c r="I45" s="149" t="s">
        <v>112</v>
      </c>
      <c r="J45" s="148">
        <f t="shared" si="2"/>
        <v>36</v>
      </c>
      <c r="K45" s="149"/>
      <c r="L45" s="150">
        <v>46023</v>
      </c>
      <c r="M45" s="150">
        <v>46387</v>
      </c>
      <c r="N45" s="20" t="s">
        <v>27</v>
      </c>
      <c r="O45" s="42"/>
      <c r="P45" s="43"/>
      <c r="Q45" s="43"/>
      <c r="R45" s="43"/>
      <c r="S45" s="43"/>
      <c r="T45" s="44"/>
      <c r="U45" s="44"/>
      <c r="V45" s="44"/>
      <c r="W45" s="44"/>
      <c r="X45" s="44">
        <v>36</v>
      </c>
      <c r="Y45" s="44"/>
      <c r="Z45" s="44"/>
      <c r="AA45" s="44"/>
      <c r="AB45" s="44"/>
      <c r="AC45" s="45"/>
    </row>
    <row r="46" spans="1:29" s="152" customFormat="1" ht="105" x14ac:dyDescent="0.25">
      <c r="A46" s="145">
        <v>81</v>
      </c>
      <c r="B46" s="146"/>
      <c r="C46" s="154" t="s">
        <v>165</v>
      </c>
      <c r="D46" s="156" t="s">
        <v>178</v>
      </c>
      <c r="E46" s="157" t="s">
        <v>109</v>
      </c>
      <c r="F46" s="158" t="s">
        <v>110</v>
      </c>
      <c r="G46" s="157" t="s">
        <v>111</v>
      </c>
      <c r="H46" s="149"/>
      <c r="I46" s="149" t="s">
        <v>112</v>
      </c>
      <c r="J46" s="148">
        <f t="shared" si="2"/>
        <v>36</v>
      </c>
      <c r="K46" s="149"/>
      <c r="L46" s="150">
        <v>46388</v>
      </c>
      <c r="M46" s="150">
        <v>46752</v>
      </c>
      <c r="N46" s="20" t="s">
        <v>27</v>
      </c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>
        <v>36</v>
      </c>
      <c r="Z46" s="44"/>
      <c r="AA46" s="44"/>
      <c r="AB46" s="44"/>
      <c r="AC46" s="45"/>
    </row>
    <row r="47" spans="1:29" s="152" customFormat="1" ht="105" x14ac:dyDescent="0.25">
      <c r="A47" s="145">
        <v>86</v>
      </c>
      <c r="B47" s="146"/>
      <c r="C47" s="154" t="s">
        <v>165</v>
      </c>
      <c r="D47" s="156" t="s">
        <v>178</v>
      </c>
      <c r="E47" s="157" t="s">
        <v>109</v>
      </c>
      <c r="F47" s="158" t="s">
        <v>110</v>
      </c>
      <c r="G47" s="157" t="s">
        <v>111</v>
      </c>
      <c r="H47" s="149"/>
      <c r="I47" s="149" t="s">
        <v>112</v>
      </c>
      <c r="J47" s="148">
        <f t="shared" si="2"/>
        <v>36</v>
      </c>
      <c r="K47" s="149"/>
      <c r="L47" s="150">
        <v>46753</v>
      </c>
      <c r="M47" s="150">
        <v>47118</v>
      </c>
      <c r="N47" s="20" t="s">
        <v>27</v>
      </c>
      <c r="O47" s="42"/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>
        <v>36</v>
      </c>
      <c r="AA47" s="44"/>
      <c r="AB47" s="44"/>
      <c r="AC47" s="45"/>
    </row>
    <row r="48" spans="1:29" s="152" customFormat="1" ht="105" x14ac:dyDescent="0.25">
      <c r="A48" s="145">
        <v>89</v>
      </c>
      <c r="B48" s="146"/>
      <c r="C48" s="154" t="s">
        <v>165</v>
      </c>
      <c r="D48" s="156" t="s">
        <v>178</v>
      </c>
      <c r="E48" s="157" t="s">
        <v>109</v>
      </c>
      <c r="F48" s="158" t="s">
        <v>110</v>
      </c>
      <c r="G48" s="157" t="s">
        <v>111</v>
      </c>
      <c r="H48" s="149"/>
      <c r="I48" s="149" t="s">
        <v>112</v>
      </c>
      <c r="J48" s="148">
        <f t="shared" si="2"/>
        <v>36</v>
      </c>
      <c r="K48" s="149"/>
      <c r="L48" s="150">
        <v>47119</v>
      </c>
      <c r="M48" s="150">
        <v>47483</v>
      </c>
      <c r="N48" s="20" t="s">
        <v>27</v>
      </c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>
        <v>36</v>
      </c>
      <c r="AB48" s="44"/>
      <c r="AC48" s="45"/>
    </row>
    <row r="49" spans="1:29" s="152" customFormat="1" ht="105" x14ac:dyDescent="0.25">
      <c r="A49" s="145">
        <v>91</v>
      </c>
      <c r="B49" s="146"/>
      <c r="C49" s="154" t="s">
        <v>165</v>
      </c>
      <c r="D49" s="156" t="s">
        <v>178</v>
      </c>
      <c r="E49" s="157" t="s">
        <v>109</v>
      </c>
      <c r="F49" s="158" t="s">
        <v>110</v>
      </c>
      <c r="G49" s="157" t="s">
        <v>111</v>
      </c>
      <c r="H49" s="149"/>
      <c r="I49" s="149" t="s">
        <v>112</v>
      </c>
      <c r="J49" s="148">
        <f t="shared" si="2"/>
        <v>36</v>
      </c>
      <c r="K49" s="149"/>
      <c r="L49" s="150">
        <v>47484</v>
      </c>
      <c r="M49" s="150">
        <v>47848</v>
      </c>
      <c r="N49" s="20" t="s">
        <v>27</v>
      </c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>
        <v>36</v>
      </c>
      <c r="AC49" s="45"/>
    </row>
    <row r="50" spans="1:29" s="152" customFormat="1" ht="105" x14ac:dyDescent="0.25">
      <c r="A50" s="145">
        <v>93</v>
      </c>
      <c r="B50" s="146"/>
      <c r="C50" s="154" t="s">
        <v>165</v>
      </c>
      <c r="D50" s="156" t="s">
        <v>178</v>
      </c>
      <c r="E50" s="157" t="s">
        <v>109</v>
      </c>
      <c r="F50" s="158" t="s">
        <v>110</v>
      </c>
      <c r="G50" s="157" t="s">
        <v>111</v>
      </c>
      <c r="H50" s="149"/>
      <c r="I50" s="149" t="s">
        <v>112</v>
      </c>
      <c r="J50" s="148">
        <f t="shared" si="2"/>
        <v>36</v>
      </c>
      <c r="K50" s="149"/>
      <c r="L50" s="150">
        <v>47849</v>
      </c>
      <c r="M50" s="150">
        <v>48213</v>
      </c>
      <c r="N50" s="20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>
        <v>36</v>
      </c>
    </row>
    <row r="51" spans="1:29" ht="15.75" thickBot="1" x14ac:dyDescent="0.3">
      <c r="A51" s="1"/>
      <c r="B51" s="21"/>
      <c r="C51" s="31"/>
      <c r="D51" s="35"/>
      <c r="E51" s="31"/>
      <c r="F51" s="66"/>
      <c r="G51" s="31"/>
      <c r="H51" s="22"/>
      <c r="I51" s="22"/>
      <c r="J51" s="2"/>
      <c r="K51" s="22"/>
      <c r="L51" s="81"/>
      <c r="M51" s="81"/>
      <c r="N51" s="20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ht="15.75" thickBot="1" x14ac:dyDescent="0.3">
      <c r="A52" s="101"/>
      <c r="B52" s="59" t="s">
        <v>0</v>
      </c>
      <c r="C52" s="59"/>
      <c r="D52" s="59"/>
      <c r="E52" s="59"/>
      <c r="F52" s="59"/>
      <c r="G52" s="59"/>
      <c r="H52" s="59"/>
      <c r="I52" s="59"/>
      <c r="J52" s="59">
        <f>SUM(J12:J39)</f>
        <v>1031.9999999999998</v>
      </c>
      <c r="K52" s="59"/>
      <c r="L52" s="85"/>
      <c r="M52" s="85"/>
      <c r="N52" s="102"/>
      <c r="O52" s="103"/>
      <c r="P52" s="104"/>
      <c r="Q52" s="104"/>
      <c r="R52" s="104"/>
      <c r="S52" s="104"/>
      <c r="T52" s="105"/>
      <c r="U52" s="105"/>
      <c r="V52" s="105"/>
      <c r="W52" s="105"/>
      <c r="X52" s="105"/>
      <c r="Y52" s="105"/>
      <c r="Z52" s="105"/>
      <c r="AA52" s="105"/>
      <c r="AB52" s="105"/>
      <c r="AC52" s="106"/>
    </row>
    <row r="53" spans="1:29" x14ac:dyDescent="0.25">
      <c r="A53" s="24"/>
      <c r="B53" s="25"/>
      <c r="C53" s="25"/>
      <c r="D53" s="25"/>
      <c r="E53" s="25"/>
      <c r="F53" s="25"/>
      <c r="G53" s="25"/>
      <c r="H53" s="25"/>
      <c r="I53" s="26"/>
      <c r="L53" s="78"/>
      <c r="M53" s="78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</row>
    <row r="54" spans="1:29" x14ac:dyDescent="0.25">
      <c r="A54" s="201" t="s">
        <v>42</v>
      </c>
      <c r="B54" s="201"/>
      <c r="C54" s="201"/>
      <c r="D54" s="25"/>
      <c r="E54" s="25"/>
      <c r="F54" s="25"/>
      <c r="G54" s="25"/>
      <c r="H54" s="25"/>
      <c r="I54" s="26"/>
      <c r="L54" s="78"/>
      <c r="M54" s="78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</row>
    <row r="55" spans="1:29" x14ac:dyDescent="0.25">
      <c r="A55" s="10"/>
      <c r="B55" s="6"/>
      <c r="C55" s="40" t="s">
        <v>6</v>
      </c>
      <c r="D55" s="40" t="s">
        <v>5</v>
      </c>
      <c r="E55" s="10"/>
      <c r="F55" s="10"/>
      <c r="G55" s="10"/>
      <c r="H55" s="8"/>
      <c r="I55" s="11"/>
      <c r="J55" s="8"/>
      <c r="K55" s="11"/>
      <c r="L55" s="79"/>
      <c r="M55" s="80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2"/>
      <c r="B56" s="13" t="s">
        <v>43</v>
      </c>
      <c r="C56" s="14"/>
      <c r="D56" s="14"/>
      <c r="E56" s="14"/>
      <c r="F56" s="14"/>
      <c r="G56" s="14"/>
      <c r="H56" s="15"/>
      <c r="I56" s="9"/>
      <c r="J56" s="15"/>
      <c r="K56" s="9"/>
      <c r="L56" s="82"/>
      <c r="M56" s="77"/>
      <c r="N56" s="9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x14ac:dyDescent="0.25">
      <c r="A57" s="16"/>
      <c r="B57" s="17" t="s">
        <v>1</v>
      </c>
      <c r="C57" s="9"/>
      <c r="D57" s="9"/>
      <c r="E57" s="9"/>
      <c r="F57" s="9"/>
      <c r="G57" s="9"/>
      <c r="H57" s="15"/>
      <c r="I57" s="18"/>
      <c r="J57" s="15"/>
      <c r="K57" s="18"/>
      <c r="L57" s="82"/>
      <c r="M57" s="77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68"/>
    </row>
    <row r="58" spans="1:29" s="23" customFormat="1" x14ac:dyDescent="0.25">
      <c r="A58" s="1"/>
      <c r="B58" s="21"/>
      <c r="C58" s="2"/>
      <c r="D58" s="2"/>
      <c r="E58" s="2"/>
      <c r="F58" s="2"/>
      <c r="G58" s="2"/>
      <c r="H58" s="75"/>
      <c r="I58" s="22"/>
      <c r="J58" s="75"/>
      <c r="K58" s="22"/>
      <c r="L58" s="87"/>
      <c r="M58" s="81"/>
      <c r="N58" s="22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x14ac:dyDescent="0.25">
      <c r="A59" s="16"/>
      <c r="B59" s="17" t="s">
        <v>2</v>
      </c>
      <c r="C59" s="9"/>
      <c r="D59" s="9"/>
      <c r="E59" s="9"/>
      <c r="F59" s="9"/>
      <c r="G59" s="9"/>
      <c r="H59" s="18"/>
      <c r="I59" s="18"/>
      <c r="J59" s="18"/>
      <c r="K59" s="18"/>
      <c r="L59" s="77"/>
      <c r="M59" s="77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8"/>
    </row>
    <row r="60" spans="1:29" x14ac:dyDescent="0.25">
      <c r="A60" s="1"/>
      <c r="B60" s="21"/>
      <c r="C60" s="32"/>
      <c r="D60" s="2"/>
      <c r="E60" s="76"/>
      <c r="F60" s="76"/>
      <c r="G60" s="76"/>
      <c r="H60" s="22"/>
      <c r="I60" s="22"/>
      <c r="J60" s="2"/>
      <c r="K60" s="22"/>
      <c r="L60" s="81"/>
      <c r="M60" s="81"/>
      <c r="N60" s="37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x14ac:dyDescent="0.25">
      <c r="A61" s="16"/>
      <c r="B61" s="17" t="s">
        <v>3</v>
      </c>
      <c r="C61" s="9"/>
      <c r="D61" s="9"/>
      <c r="E61" s="9"/>
      <c r="F61" s="9"/>
      <c r="G61" s="9"/>
      <c r="H61" s="18"/>
      <c r="I61" s="18"/>
      <c r="J61" s="34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152" customFormat="1" ht="120" x14ac:dyDescent="0.25">
      <c r="A62" s="145">
        <v>40</v>
      </c>
      <c r="B62" s="146"/>
      <c r="C62" s="154" t="s">
        <v>161</v>
      </c>
      <c r="D62" s="156" t="s">
        <v>145</v>
      </c>
      <c r="E62" s="76" t="s">
        <v>146</v>
      </c>
      <c r="F62" s="76" t="s">
        <v>147</v>
      </c>
      <c r="G62" s="76" t="s">
        <v>148</v>
      </c>
      <c r="H62" s="149"/>
      <c r="I62" s="149" t="s">
        <v>112</v>
      </c>
      <c r="J62" s="148">
        <f>SUM(O62:AC62)</f>
        <v>6</v>
      </c>
      <c r="K62" s="149"/>
      <c r="L62" s="150">
        <v>43556</v>
      </c>
      <c r="M62" s="150">
        <v>43830</v>
      </c>
      <c r="N62" s="20" t="s">
        <v>26</v>
      </c>
      <c r="O62" s="42"/>
      <c r="P62" s="43"/>
      <c r="Q62" s="43">
        <v>6</v>
      </c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152" customFormat="1" ht="120" x14ac:dyDescent="0.25">
      <c r="A63" s="145">
        <v>45</v>
      </c>
      <c r="B63" s="146"/>
      <c r="C63" s="154" t="s">
        <v>161</v>
      </c>
      <c r="D63" s="156" t="s">
        <v>159</v>
      </c>
      <c r="E63" s="76" t="s">
        <v>146</v>
      </c>
      <c r="F63" s="76" t="s">
        <v>147</v>
      </c>
      <c r="G63" s="76" t="s">
        <v>148</v>
      </c>
      <c r="H63" s="149"/>
      <c r="I63" s="149" t="s">
        <v>112</v>
      </c>
      <c r="J63" s="148">
        <f>SUM(O63:AC63)</f>
        <v>41</v>
      </c>
      <c r="K63" s="149"/>
      <c r="L63" s="150">
        <v>43922</v>
      </c>
      <c r="M63" s="150">
        <v>44196</v>
      </c>
      <c r="N63" s="20" t="s">
        <v>26</v>
      </c>
      <c r="O63" s="42"/>
      <c r="P63" s="43"/>
      <c r="Q63" s="43"/>
      <c r="R63" s="43">
        <v>41</v>
      </c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152" customFormat="1" ht="120" x14ac:dyDescent="0.25">
      <c r="A64" s="145">
        <v>46</v>
      </c>
      <c r="B64" s="146"/>
      <c r="C64" s="154" t="s">
        <v>160</v>
      </c>
      <c r="D64" s="156" t="s">
        <v>162</v>
      </c>
      <c r="E64" s="76" t="s">
        <v>146</v>
      </c>
      <c r="F64" s="76" t="s">
        <v>147</v>
      </c>
      <c r="G64" s="76" t="s">
        <v>148</v>
      </c>
      <c r="H64" s="149"/>
      <c r="I64" s="149" t="s">
        <v>112</v>
      </c>
      <c r="J64" s="148">
        <f>SUM(O64:AC64)</f>
        <v>126</v>
      </c>
      <c r="K64" s="149"/>
      <c r="L64" s="150">
        <v>43922</v>
      </c>
      <c r="M64" s="150">
        <v>44196</v>
      </c>
      <c r="N64" s="20" t="s">
        <v>26</v>
      </c>
      <c r="O64" s="42"/>
      <c r="P64" s="43"/>
      <c r="Q64" s="43"/>
      <c r="R64" s="43">
        <v>126</v>
      </c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 x14ac:dyDescent="0.25">
      <c r="A65" s="1"/>
      <c r="B65" s="21"/>
      <c r="C65" s="32"/>
      <c r="D65" s="2"/>
      <c r="E65" s="76"/>
      <c r="F65" s="76"/>
      <c r="G65" s="76"/>
      <c r="H65" s="22"/>
      <c r="I65" s="22"/>
      <c r="J65" s="2"/>
      <c r="K65" s="22"/>
      <c r="L65" s="81"/>
      <c r="M65" s="81"/>
      <c r="N65" s="37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x14ac:dyDescent="0.25">
      <c r="A66" s="16"/>
      <c r="B66" s="18" t="s">
        <v>45</v>
      </c>
      <c r="C66" s="9"/>
      <c r="D66" s="9"/>
      <c r="E66" s="9"/>
      <c r="F66" s="9"/>
      <c r="G66" s="9"/>
      <c r="H66" s="18"/>
      <c r="I66" s="18"/>
      <c r="J66" s="18"/>
      <c r="K66" s="18"/>
      <c r="L66" s="77"/>
      <c r="M66" s="77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68"/>
    </row>
    <row r="67" spans="1:29" s="23" customFormat="1" x14ac:dyDescent="0.25">
      <c r="A67" s="69"/>
      <c r="B67" s="70" t="s">
        <v>1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 x14ac:dyDescent="0.25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 x14ac:dyDescent="0.25">
      <c r="A69" s="69"/>
      <c r="B69" s="70" t="s">
        <v>2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s="152" customFormat="1" ht="105" x14ac:dyDescent="0.25">
      <c r="A70" s="145">
        <v>69</v>
      </c>
      <c r="B70" s="146"/>
      <c r="C70" s="148" t="s">
        <v>181</v>
      </c>
      <c r="D70" s="148" t="s">
        <v>182</v>
      </c>
      <c r="E70" s="164" t="s">
        <v>130</v>
      </c>
      <c r="F70" s="164" t="s">
        <v>183</v>
      </c>
      <c r="G70" s="157" t="s">
        <v>132</v>
      </c>
      <c r="H70" s="149"/>
      <c r="I70" s="149" t="s">
        <v>112</v>
      </c>
      <c r="J70" s="148">
        <f>SUM(O70:AC70)</f>
        <v>600</v>
      </c>
      <c r="K70" s="149"/>
      <c r="L70" s="150">
        <v>45383</v>
      </c>
      <c r="M70" s="150">
        <v>46022</v>
      </c>
      <c r="N70" s="124" t="s">
        <v>27</v>
      </c>
      <c r="O70" s="42"/>
      <c r="P70" s="43"/>
      <c r="Q70" s="43"/>
      <c r="R70" s="43"/>
      <c r="S70" s="43"/>
      <c r="T70" s="44"/>
      <c r="U70" s="44"/>
      <c r="V70" s="44">
        <v>300</v>
      </c>
      <c r="W70" s="44">
        <v>300</v>
      </c>
      <c r="X70" s="44"/>
      <c r="Y70" s="44"/>
      <c r="Z70" s="44"/>
      <c r="AA70" s="44"/>
      <c r="AB70" s="44"/>
      <c r="AC70" s="45"/>
    </row>
    <row r="71" spans="1:29" x14ac:dyDescent="0.25">
      <c r="A71" s="1"/>
      <c r="B71" s="21"/>
      <c r="C71" s="2"/>
      <c r="D71" s="2"/>
      <c r="E71" s="2"/>
      <c r="F71" s="2"/>
      <c r="G71" s="2"/>
      <c r="H71" s="22"/>
      <c r="I71" s="22"/>
      <c r="J71" s="22"/>
      <c r="K71" s="22"/>
      <c r="L71" s="81"/>
      <c r="M71" s="81"/>
      <c r="N71" s="6"/>
      <c r="O71" s="42"/>
      <c r="P71" s="43"/>
      <c r="Q71" s="43"/>
      <c r="R71" s="43"/>
      <c r="S71" s="43"/>
      <c r="T71" s="44"/>
      <c r="U71" s="44"/>
      <c r="V71" s="44"/>
      <c r="W71" s="44"/>
      <c r="X71" s="44"/>
      <c r="Y71" s="44"/>
      <c r="Z71" s="44"/>
      <c r="AA71" s="44"/>
      <c r="AB71" s="44"/>
      <c r="AC71" s="45"/>
    </row>
    <row r="72" spans="1:29" s="23" customFormat="1" x14ac:dyDescent="0.25">
      <c r="A72" s="69"/>
      <c r="B72" s="70" t="s">
        <v>3</v>
      </c>
      <c r="C72" s="34"/>
      <c r="D72" s="34"/>
      <c r="E72" s="34"/>
      <c r="F72" s="34"/>
      <c r="G72" s="34"/>
      <c r="H72" s="71"/>
      <c r="I72" s="71"/>
      <c r="J72" s="71"/>
      <c r="K72" s="71"/>
      <c r="L72" s="86"/>
      <c r="M72" s="86"/>
      <c r="N72" s="73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2"/>
    </row>
    <row r="73" spans="1:29" ht="15.75" thickBot="1" x14ac:dyDescent="0.3">
      <c r="A73" s="93"/>
      <c r="B73" s="94"/>
      <c r="C73" s="96"/>
      <c r="D73" s="96"/>
      <c r="E73" s="96"/>
      <c r="F73" s="96"/>
      <c r="G73" s="96"/>
      <c r="H73" s="95"/>
      <c r="I73" s="95"/>
      <c r="J73" s="95"/>
      <c r="K73" s="95"/>
      <c r="L73" s="97"/>
      <c r="M73" s="97"/>
      <c r="N73" s="107"/>
      <c r="O73" s="98"/>
      <c r="P73" s="99"/>
      <c r="Q73" s="99"/>
      <c r="R73" s="99"/>
      <c r="S73" s="99"/>
      <c r="T73" s="100"/>
      <c r="U73" s="100"/>
      <c r="V73" s="100"/>
      <c r="W73" s="100"/>
      <c r="X73" s="100"/>
      <c r="Y73" s="100"/>
      <c r="Z73" s="100"/>
      <c r="AA73" s="100"/>
      <c r="AB73" s="100"/>
      <c r="AC73" s="89"/>
    </row>
    <row r="74" spans="1:29" ht="15.75" thickBot="1" x14ac:dyDescent="0.3">
      <c r="A74" s="115"/>
      <c r="B74" s="116" t="s">
        <v>46</v>
      </c>
      <c r="C74" s="117"/>
      <c r="D74" s="117"/>
      <c r="E74" s="117"/>
      <c r="F74" s="117"/>
      <c r="G74" s="117"/>
      <c r="H74" s="118"/>
      <c r="I74" s="118"/>
      <c r="J74" s="118">
        <f>SUM(J56:J73)</f>
        <v>773</v>
      </c>
      <c r="K74" s="118"/>
      <c r="L74" s="119"/>
      <c r="M74" s="119"/>
      <c r="N74" s="102"/>
      <c r="O74" s="120"/>
      <c r="P74" s="121"/>
      <c r="Q74" s="121"/>
      <c r="R74" s="121"/>
      <c r="S74" s="121"/>
      <c r="T74" s="122"/>
      <c r="U74" s="122"/>
      <c r="V74" s="122"/>
      <c r="W74" s="122"/>
      <c r="X74" s="122"/>
      <c r="Y74" s="122"/>
      <c r="Z74" s="122"/>
      <c r="AA74" s="122"/>
      <c r="AB74" s="122"/>
      <c r="AC74" s="123"/>
    </row>
    <row r="75" spans="1:29" ht="15.75" thickBot="1" x14ac:dyDescent="0.3">
      <c r="A75" s="108"/>
      <c r="B75" s="109"/>
      <c r="C75" s="110"/>
      <c r="D75" s="110"/>
      <c r="E75" s="110"/>
      <c r="F75" s="110"/>
      <c r="G75" s="110"/>
      <c r="H75" s="111"/>
      <c r="I75" s="111"/>
      <c r="J75" s="112"/>
      <c r="K75" s="112"/>
      <c r="L75" s="113"/>
      <c r="M75" s="113"/>
      <c r="N75" s="112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114"/>
    </row>
    <row r="76" spans="1:29" x14ac:dyDescent="0.25">
      <c r="A76" s="201" t="s">
        <v>47</v>
      </c>
      <c r="B76" s="201"/>
      <c r="C76" s="201"/>
      <c r="D76" s="25"/>
      <c r="E76" s="25"/>
      <c r="F76" s="25"/>
      <c r="G76" s="25"/>
      <c r="H76" s="25"/>
      <c r="I76" s="26"/>
      <c r="L76" s="78"/>
      <c r="M76" s="78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</row>
    <row r="77" spans="1:29" x14ac:dyDescent="0.25">
      <c r="A77" s="10"/>
      <c r="B77" s="6"/>
      <c r="C77" s="40" t="s">
        <v>6</v>
      </c>
      <c r="D77" s="40" t="s">
        <v>5</v>
      </c>
      <c r="E77" s="10"/>
      <c r="F77" s="10"/>
      <c r="G77" s="10"/>
      <c r="H77" s="8"/>
      <c r="I77" s="11"/>
      <c r="J77" s="8"/>
      <c r="K77" s="11"/>
      <c r="L77" s="79"/>
      <c r="M77" s="80"/>
      <c r="N77" s="6"/>
      <c r="O77" s="42"/>
      <c r="P77" s="43"/>
      <c r="Q77" s="43"/>
      <c r="R77" s="43"/>
      <c r="S77" s="43"/>
      <c r="T77" s="44"/>
      <c r="U77" s="44"/>
      <c r="V77" s="44"/>
      <c r="W77" s="44"/>
      <c r="X77" s="44"/>
      <c r="Y77" s="44"/>
      <c r="Z77" s="44"/>
      <c r="AA77" s="44"/>
      <c r="AB77" s="44"/>
      <c r="AC77" s="45"/>
    </row>
    <row r="78" spans="1:29" x14ac:dyDescent="0.25">
      <c r="A78" s="12"/>
      <c r="B78" s="13" t="s">
        <v>48</v>
      </c>
      <c r="C78" s="14"/>
      <c r="D78" s="14"/>
      <c r="E78" s="14"/>
      <c r="F78" s="14"/>
      <c r="G78" s="14"/>
      <c r="H78" s="15"/>
      <c r="I78" s="9"/>
      <c r="J78" s="15"/>
      <c r="K78" s="9"/>
      <c r="L78" s="82"/>
      <c r="M78" s="77"/>
      <c r="N78" s="9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68"/>
    </row>
    <row r="79" spans="1:29" x14ac:dyDescent="0.25">
      <c r="A79" s="16"/>
      <c r="B79" s="17" t="s">
        <v>1</v>
      </c>
      <c r="C79" s="9"/>
      <c r="D79" s="9"/>
      <c r="E79" s="9"/>
      <c r="F79" s="9"/>
      <c r="G79" s="9"/>
      <c r="H79" s="15"/>
      <c r="I79" s="18"/>
      <c r="J79" s="15"/>
      <c r="K79" s="18"/>
      <c r="L79" s="82"/>
      <c r="M79" s="77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68"/>
    </row>
    <row r="80" spans="1:29" s="151" customFormat="1" ht="90" x14ac:dyDescent="0.25">
      <c r="A80" s="145">
        <v>6</v>
      </c>
      <c r="B80" s="146"/>
      <c r="C80" s="147" t="s">
        <v>105</v>
      </c>
      <c r="D80" s="148" t="s">
        <v>55</v>
      </c>
      <c r="E80" s="140" t="s">
        <v>97</v>
      </c>
      <c r="F80" s="140" t="s">
        <v>104</v>
      </c>
      <c r="G80" s="140" t="s">
        <v>99</v>
      </c>
      <c r="H80" s="149"/>
      <c r="I80" s="149" t="s">
        <v>106</v>
      </c>
      <c r="J80" s="148">
        <f t="shared" ref="J80:J90" si="3">SUM(O80:AC80)</f>
        <v>210</v>
      </c>
      <c r="K80" s="149"/>
      <c r="L80" s="150">
        <v>42795</v>
      </c>
      <c r="M80" s="150">
        <v>42825</v>
      </c>
      <c r="N80" s="141" t="s">
        <v>25</v>
      </c>
      <c r="O80" s="142">
        <v>210</v>
      </c>
      <c r="P80" s="126"/>
      <c r="Q80" s="126"/>
      <c r="R80" s="126"/>
      <c r="S80" s="126"/>
      <c r="T80" s="143"/>
      <c r="U80" s="143"/>
      <c r="V80" s="143"/>
      <c r="W80" s="143"/>
      <c r="X80" s="143"/>
      <c r="Y80" s="143"/>
      <c r="Z80" s="143"/>
      <c r="AA80" s="143"/>
      <c r="AB80" s="143"/>
      <c r="AC80" s="144"/>
    </row>
    <row r="81" spans="1:29" s="151" customFormat="1" ht="90" x14ac:dyDescent="0.25">
      <c r="A81" s="145">
        <v>15</v>
      </c>
      <c r="B81" s="146"/>
      <c r="C81" s="147" t="s">
        <v>75</v>
      </c>
      <c r="D81" s="148" t="s">
        <v>128</v>
      </c>
      <c r="E81" s="140" t="s">
        <v>97</v>
      </c>
      <c r="F81" s="140" t="s">
        <v>104</v>
      </c>
      <c r="G81" s="140" t="s">
        <v>99</v>
      </c>
      <c r="H81" s="149"/>
      <c r="I81" s="149" t="s">
        <v>75</v>
      </c>
      <c r="J81" s="148">
        <f t="shared" si="3"/>
        <v>788</v>
      </c>
      <c r="K81" s="149"/>
      <c r="L81" s="150">
        <v>42826</v>
      </c>
      <c r="M81" s="150">
        <v>43100</v>
      </c>
      <c r="N81" s="37" t="s">
        <v>25</v>
      </c>
      <c r="O81" s="142">
        <v>788</v>
      </c>
      <c r="P81" s="126"/>
      <c r="Q81" s="126"/>
      <c r="R81" s="126"/>
      <c r="S81" s="126"/>
      <c r="T81" s="143"/>
      <c r="U81" s="143"/>
      <c r="V81" s="143"/>
      <c r="W81" s="143"/>
      <c r="X81" s="143"/>
      <c r="Y81" s="143"/>
      <c r="Z81" s="143"/>
      <c r="AA81" s="143"/>
      <c r="AB81" s="143"/>
      <c r="AC81" s="144"/>
    </row>
    <row r="82" spans="1:29" s="152" customFormat="1" ht="90" x14ac:dyDescent="0.25">
      <c r="A82" s="145">
        <v>33</v>
      </c>
      <c r="B82" s="146"/>
      <c r="C82" s="147" t="s">
        <v>75</v>
      </c>
      <c r="D82" s="148" t="s">
        <v>128</v>
      </c>
      <c r="E82" s="140" t="s">
        <v>97</v>
      </c>
      <c r="F82" s="140" t="s">
        <v>104</v>
      </c>
      <c r="G82" s="140" t="s">
        <v>99</v>
      </c>
      <c r="H82" s="149"/>
      <c r="I82" s="149" t="s">
        <v>75</v>
      </c>
      <c r="J82" s="148">
        <f t="shared" si="3"/>
        <v>3471</v>
      </c>
      <c r="K82" s="149"/>
      <c r="L82" s="150">
        <v>43191</v>
      </c>
      <c r="M82" s="150">
        <v>44561</v>
      </c>
      <c r="N82" s="37" t="s">
        <v>26</v>
      </c>
      <c r="O82" s="42"/>
      <c r="P82" s="43">
        <v>854</v>
      </c>
      <c r="Q82" s="43">
        <v>866</v>
      </c>
      <c r="R82" s="43">
        <v>855</v>
      </c>
      <c r="S82" s="43">
        <v>896</v>
      </c>
      <c r="T82" s="44"/>
      <c r="U82" s="44"/>
      <c r="V82" s="44"/>
      <c r="W82" s="44"/>
      <c r="X82" s="44"/>
      <c r="Y82" s="44"/>
      <c r="Z82" s="44"/>
      <c r="AA82" s="44"/>
      <c r="AB82" s="44"/>
      <c r="AC82" s="45"/>
    </row>
    <row r="83" spans="1:29" s="151" customFormat="1" ht="90" x14ac:dyDescent="0.25">
      <c r="A83" s="145">
        <v>41</v>
      </c>
      <c r="B83" s="146"/>
      <c r="C83" s="147" t="s">
        <v>149</v>
      </c>
      <c r="D83" s="148" t="s">
        <v>150</v>
      </c>
      <c r="E83" s="140" t="s">
        <v>97</v>
      </c>
      <c r="F83" s="140" t="s">
        <v>104</v>
      </c>
      <c r="G83" s="140" t="s">
        <v>99</v>
      </c>
      <c r="H83" s="149"/>
      <c r="I83" s="149" t="s">
        <v>106</v>
      </c>
      <c r="J83" s="148">
        <f t="shared" si="3"/>
        <v>60</v>
      </c>
      <c r="K83" s="149"/>
      <c r="L83" s="150">
        <v>43556</v>
      </c>
      <c r="M83" s="150">
        <v>43585</v>
      </c>
      <c r="N83" s="141" t="s">
        <v>26</v>
      </c>
      <c r="O83" s="142"/>
      <c r="P83" s="126"/>
      <c r="Q83" s="126">
        <v>60</v>
      </c>
      <c r="R83" s="126"/>
      <c r="S83" s="126"/>
      <c r="T83" s="143"/>
      <c r="U83" s="143"/>
      <c r="V83" s="143"/>
      <c r="W83" s="143"/>
      <c r="X83" s="143"/>
      <c r="Y83" s="143"/>
      <c r="Z83" s="143"/>
      <c r="AA83" s="143"/>
      <c r="AB83" s="143"/>
      <c r="AC83" s="144"/>
    </row>
    <row r="84" spans="1:29" s="151" customFormat="1" ht="90" x14ac:dyDescent="0.25">
      <c r="A84" s="145">
        <v>47</v>
      </c>
      <c r="B84" s="146"/>
      <c r="C84" s="153" t="s">
        <v>163</v>
      </c>
      <c r="D84" s="148" t="s">
        <v>164</v>
      </c>
      <c r="E84" s="140" t="s">
        <v>97</v>
      </c>
      <c r="F84" s="140" t="s">
        <v>104</v>
      </c>
      <c r="G84" s="140" t="s">
        <v>99</v>
      </c>
      <c r="H84" s="149"/>
      <c r="I84" s="149" t="s">
        <v>106</v>
      </c>
      <c r="J84" s="148">
        <f t="shared" si="3"/>
        <v>126</v>
      </c>
      <c r="K84" s="149"/>
      <c r="L84" s="150">
        <v>44287</v>
      </c>
      <c r="M84" s="150">
        <v>44316</v>
      </c>
      <c r="N84" s="141" t="s">
        <v>26</v>
      </c>
      <c r="O84" s="142"/>
      <c r="P84" s="126"/>
      <c r="Q84" s="126"/>
      <c r="R84" s="126"/>
      <c r="S84" s="126">
        <v>126</v>
      </c>
      <c r="T84" s="143"/>
      <c r="U84" s="143"/>
      <c r="V84" s="143"/>
      <c r="W84" s="143"/>
      <c r="X84" s="143"/>
      <c r="Y84" s="143"/>
      <c r="Z84" s="143"/>
      <c r="AA84" s="143"/>
      <c r="AB84" s="143"/>
      <c r="AC84" s="144"/>
    </row>
    <row r="85" spans="1:29" s="151" customFormat="1" ht="90" x14ac:dyDescent="0.25">
      <c r="A85" s="145">
        <v>49</v>
      </c>
      <c r="B85" s="146"/>
      <c r="C85" s="153" t="s">
        <v>169</v>
      </c>
      <c r="D85" s="148" t="s">
        <v>170</v>
      </c>
      <c r="E85" s="140" t="s">
        <v>97</v>
      </c>
      <c r="F85" s="140" t="s">
        <v>104</v>
      </c>
      <c r="G85" s="140" t="s">
        <v>99</v>
      </c>
      <c r="H85" s="149"/>
      <c r="I85" s="149" t="s">
        <v>106</v>
      </c>
      <c r="J85" s="148">
        <f t="shared" si="3"/>
        <v>132</v>
      </c>
      <c r="K85" s="149"/>
      <c r="L85" s="150">
        <v>44652</v>
      </c>
      <c r="M85" s="150">
        <v>44926</v>
      </c>
      <c r="N85" s="141" t="s">
        <v>27</v>
      </c>
      <c r="O85" s="142"/>
      <c r="P85" s="126"/>
      <c r="Q85" s="126"/>
      <c r="R85" s="126"/>
      <c r="S85" s="126"/>
      <c r="T85" s="143">
        <v>132</v>
      </c>
      <c r="U85" s="143"/>
      <c r="V85" s="143"/>
      <c r="W85" s="143"/>
      <c r="X85" s="143"/>
      <c r="Y85" s="143"/>
      <c r="Z85" s="143"/>
      <c r="AA85" s="143"/>
      <c r="AB85" s="143"/>
      <c r="AC85" s="144"/>
    </row>
    <row r="86" spans="1:29" s="152" customFormat="1" ht="90" x14ac:dyDescent="0.25">
      <c r="A86" s="145">
        <v>54</v>
      </c>
      <c r="B86" s="146"/>
      <c r="C86" s="147" t="s">
        <v>75</v>
      </c>
      <c r="D86" s="148" t="s">
        <v>128</v>
      </c>
      <c r="E86" s="140" t="s">
        <v>97</v>
      </c>
      <c r="F86" s="140" t="s">
        <v>104</v>
      </c>
      <c r="G86" s="140" t="s">
        <v>99</v>
      </c>
      <c r="H86" s="149"/>
      <c r="I86" s="149" t="s">
        <v>75</v>
      </c>
      <c r="J86" s="148">
        <f t="shared" si="3"/>
        <v>6824</v>
      </c>
      <c r="K86" s="149"/>
      <c r="L86" s="150">
        <v>44652</v>
      </c>
      <c r="M86" s="150">
        <v>48213</v>
      </c>
      <c r="N86" s="37" t="s">
        <v>27</v>
      </c>
      <c r="O86" s="42"/>
      <c r="P86" s="43"/>
      <c r="Q86" s="43"/>
      <c r="R86" s="43"/>
      <c r="S86" s="43"/>
      <c r="T86" s="44">
        <v>704</v>
      </c>
      <c r="U86" s="44">
        <v>652</v>
      </c>
      <c r="V86" s="44">
        <v>670</v>
      </c>
      <c r="W86" s="44">
        <v>670</v>
      </c>
      <c r="X86" s="44">
        <v>682</v>
      </c>
      <c r="Y86" s="44">
        <v>634</v>
      </c>
      <c r="Z86" s="44">
        <v>802</v>
      </c>
      <c r="AA86" s="44">
        <v>670</v>
      </c>
      <c r="AB86" s="44">
        <v>670</v>
      </c>
      <c r="AC86" s="45">
        <v>670</v>
      </c>
    </row>
    <row r="87" spans="1:29" s="151" customFormat="1" ht="90" x14ac:dyDescent="0.25">
      <c r="A87" s="145">
        <v>68</v>
      </c>
      <c r="B87" s="146"/>
      <c r="C87" s="147" t="s">
        <v>179</v>
      </c>
      <c r="D87" s="148" t="s">
        <v>180</v>
      </c>
      <c r="E87" s="140" t="s">
        <v>97</v>
      </c>
      <c r="F87" s="140" t="s">
        <v>104</v>
      </c>
      <c r="G87" s="140" t="s">
        <v>99</v>
      </c>
      <c r="H87" s="149"/>
      <c r="I87" s="149" t="s">
        <v>106</v>
      </c>
      <c r="J87" s="148">
        <f t="shared" si="3"/>
        <v>318</v>
      </c>
      <c r="K87" s="149"/>
      <c r="L87" s="150">
        <v>45017</v>
      </c>
      <c r="M87" s="150">
        <v>45046</v>
      </c>
      <c r="N87" s="141" t="s">
        <v>27</v>
      </c>
      <c r="O87" s="142"/>
      <c r="P87" s="126"/>
      <c r="Q87" s="126"/>
      <c r="R87" s="126"/>
      <c r="S87" s="126"/>
      <c r="T87" s="143"/>
      <c r="U87" s="143">
        <v>318</v>
      </c>
      <c r="V87" s="143"/>
      <c r="W87" s="143"/>
      <c r="X87" s="143"/>
      <c r="Y87" s="143"/>
      <c r="Z87" s="143"/>
      <c r="AA87" s="143"/>
      <c r="AB87" s="143"/>
      <c r="AC87" s="144"/>
    </row>
    <row r="88" spans="1:29" s="151" customFormat="1" ht="90" x14ac:dyDescent="0.25">
      <c r="A88" s="145">
        <v>74</v>
      </c>
      <c r="B88" s="146"/>
      <c r="C88" s="147" t="s">
        <v>171</v>
      </c>
      <c r="D88" s="148" t="s">
        <v>184</v>
      </c>
      <c r="E88" s="140" t="s">
        <v>97</v>
      </c>
      <c r="F88" s="140" t="s">
        <v>104</v>
      </c>
      <c r="G88" s="140" t="s">
        <v>99</v>
      </c>
      <c r="H88" s="149"/>
      <c r="I88" s="149" t="s">
        <v>106</v>
      </c>
      <c r="J88" s="148">
        <f t="shared" si="3"/>
        <v>252</v>
      </c>
      <c r="K88" s="149"/>
      <c r="L88" s="150">
        <v>46113</v>
      </c>
      <c r="M88" s="150">
        <v>46142</v>
      </c>
      <c r="N88" s="141" t="s">
        <v>27</v>
      </c>
      <c r="O88" s="142"/>
      <c r="P88" s="126"/>
      <c r="Q88" s="126"/>
      <c r="R88" s="126"/>
      <c r="S88" s="126"/>
      <c r="T88" s="143"/>
      <c r="U88" s="143"/>
      <c r="V88" s="143"/>
      <c r="W88" s="143"/>
      <c r="X88" s="143">
        <v>252</v>
      </c>
      <c r="Y88" s="143"/>
      <c r="Z88" s="143"/>
      <c r="AA88" s="143"/>
      <c r="AB88" s="143"/>
      <c r="AC88" s="144"/>
    </row>
    <row r="89" spans="1:29" s="151" customFormat="1" ht="90" x14ac:dyDescent="0.25">
      <c r="A89" s="145">
        <v>83</v>
      </c>
      <c r="B89" s="146"/>
      <c r="C89" s="153" t="s">
        <v>188</v>
      </c>
      <c r="D89" s="148" t="s">
        <v>189</v>
      </c>
      <c r="E89" s="140" t="s">
        <v>97</v>
      </c>
      <c r="F89" s="140" t="s">
        <v>104</v>
      </c>
      <c r="G89" s="140" t="s">
        <v>99</v>
      </c>
      <c r="H89" s="149"/>
      <c r="I89" s="149" t="s">
        <v>106</v>
      </c>
      <c r="J89" s="148">
        <f t="shared" si="3"/>
        <v>150</v>
      </c>
      <c r="K89" s="149"/>
      <c r="L89" s="150">
        <v>46844</v>
      </c>
      <c r="M89" s="150">
        <v>46873</v>
      </c>
      <c r="N89" s="141" t="s">
        <v>27</v>
      </c>
      <c r="O89" s="142"/>
      <c r="P89" s="126"/>
      <c r="Q89" s="126"/>
      <c r="R89" s="126"/>
      <c r="S89" s="126"/>
      <c r="T89" s="143"/>
      <c r="U89" s="143"/>
      <c r="V89" s="143"/>
      <c r="W89" s="143"/>
      <c r="X89" s="143"/>
      <c r="Y89" s="143"/>
      <c r="Z89" s="143">
        <v>150</v>
      </c>
      <c r="AA89" s="143"/>
      <c r="AB89" s="143"/>
      <c r="AC89" s="144"/>
    </row>
    <row r="90" spans="1:29" s="151" customFormat="1" ht="90" x14ac:dyDescent="0.25">
      <c r="A90" s="145">
        <v>87</v>
      </c>
      <c r="B90" s="146"/>
      <c r="C90" s="153" t="s">
        <v>190</v>
      </c>
      <c r="D90" s="148" t="s">
        <v>55</v>
      </c>
      <c r="E90" s="140" t="s">
        <v>97</v>
      </c>
      <c r="F90" s="140" t="s">
        <v>104</v>
      </c>
      <c r="G90" s="140" t="s">
        <v>99</v>
      </c>
      <c r="H90" s="149"/>
      <c r="I90" s="149" t="s">
        <v>106</v>
      </c>
      <c r="J90" s="148">
        <f t="shared" si="3"/>
        <v>900</v>
      </c>
      <c r="K90" s="149"/>
      <c r="L90" s="150">
        <v>47209</v>
      </c>
      <c r="M90" s="150">
        <v>47968</v>
      </c>
      <c r="N90" s="141" t="s">
        <v>27</v>
      </c>
      <c r="O90" s="142"/>
      <c r="P90" s="126"/>
      <c r="Q90" s="126"/>
      <c r="R90" s="126"/>
      <c r="S90" s="126"/>
      <c r="T90" s="143"/>
      <c r="U90" s="143"/>
      <c r="V90" s="143"/>
      <c r="W90" s="143"/>
      <c r="X90" s="143"/>
      <c r="Y90" s="143"/>
      <c r="Z90" s="143"/>
      <c r="AA90" s="143">
        <v>300</v>
      </c>
      <c r="AB90" s="143">
        <v>300</v>
      </c>
      <c r="AC90" s="144">
        <v>300</v>
      </c>
    </row>
    <row r="91" spans="1:29" s="23" customFormat="1" x14ac:dyDescent="0.25">
      <c r="A91" s="1"/>
      <c r="B91" s="21"/>
      <c r="C91" s="2"/>
      <c r="D91" s="2"/>
      <c r="E91" s="2"/>
      <c r="F91" s="2"/>
      <c r="G91" s="2"/>
      <c r="H91" s="75"/>
      <c r="I91" s="22"/>
      <c r="J91" s="75"/>
      <c r="K91" s="22"/>
      <c r="L91" s="87"/>
      <c r="M91" s="81"/>
      <c r="N91" s="22"/>
      <c r="O91" s="42"/>
      <c r="P91" s="43"/>
      <c r="Q91" s="43"/>
      <c r="R91" s="43"/>
      <c r="S91" s="43"/>
      <c r="T91" s="44"/>
      <c r="U91" s="44"/>
      <c r="V91" s="44"/>
      <c r="W91" s="44"/>
      <c r="X91" s="44"/>
      <c r="Y91" s="44"/>
      <c r="Z91" s="44"/>
      <c r="AA91" s="44"/>
      <c r="AB91" s="44"/>
      <c r="AC91" s="45"/>
    </row>
    <row r="92" spans="1:29" x14ac:dyDescent="0.25">
      <c r="A92" s="16"/>
      <c r="B92" s="17" t="s">
        <v>2</v>
      </c>
      <c r="C92" s="9"/>
      <c r="D92" s="9"/>
      <c r="E92" s="9"/>
      <c r="F92" s="9"/>
      <c r="G92" s="9"/>
      <c r="H92" s="18"/>
      <c r="I92" s="18"/>
      <c r="J92" s="18"/>
      <c r="K92" s="18"/>
      <c r="L92" s="77"/>
      <c r="M92" s="77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68"/>
    </row>
    <row r="93" spans="1:29" x14ac:dyDescent="0.25">
      <c r="A93" s="1"/>
      <c r="B93" s="21"/>
      <c r="C93" s="32"/>
      <c r="D93" s="2"/>
      <c r="E93" s="76"/>
      <c r="F93" s="76"/>
      <c r="G93" s="76"/>
      <c r="H93" s="22"/>
      <c r="I93" s="22"/>
      <c r="J93" s="2"/>
      <c r="K93" s="22"/>
      <c r="L93" s="81"/>
      <c r="M93" s="81"/>
      <c r="N93" s="37"/>
      <c r="O93" s="42"/>
      <c r="P93" s="43"/>
      <c r="Q93" s="43"/>
      <c r="R93" s="43"/>
      <c r="S93" s="43"/>
      <c r="T93" s="44"/>
      <c r="U93" s="44"/>
      <c r="V93" s="44"/>
      <c r="W93" s="44"/>
      <c r="X93" s="44"/>
      <c r="Y93" s="44"/>
      <c r="Z93" s="44"/>
      <c r="AA93" s="44"/>
      <c r="AB93" s="44"/>
      <c r="AC93" s="45"/>
    </row>
    <row r="94" spans="1:29" x14ac:dyDescent="0.25">
      <c r="A94" s="16"/>
      <c r="B94" s="17" t="s">
        <v>3</v>
      </c>
      <c r="C94" s="9"/>
      <c r="D94" s="9"/>
      <c r="E94" s="9"/>
      <c r="F94" s="9"/>
      <c r="G94" s="9"/>
      <c r="H94" s="18"/>
      <c r="I94" s="18"/>
      <c r="J94" s="34"/>
      <c r="K94" s="18"/>
      <c r="L94" s="77"/>
      <c r="M94" s="77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68"/>
    </row>
    <row r="95" spans="1:29" x14ac:dyDescent="0.25">
      <c r="A95" s="1"/>
      <c r="B95" s="21"/>
      <c r="C95" s="32"/>
      <c r="D95" s="2"/>
      <c r="E95" s="76"/>
      <c r="F95" s="76"/>
      <c r="G95" s="76"/>
      <c r="H95" s="22"/>
      <c r="I95" s="22"/>
      <c r="J95" s="2"/>
      <c r="K95" s="22"/>
      <c r="L95" s="81"/>
      <c r="M95" s="81"/>
      <c r="N95" s="37"/>
      <c r="O95" s="42"/>
      <c r="P95" s="43"/>
      <c r="Q95" s="43"/>
      <c r="R95" s="43"/>
      <c r="S95" s="43"/>
      <c r="T95" s="44"/>
      <c r="U95" s="44"/>
      <c r="V95" s="44"/>
      <c r="W95" s="44"/>
      <c r="X95" s="44"/>
      <c r="Y95" s="44"/>
      <c r="Z95" s="44"/>
      <c r="AA95" s="44"/>
      <c r="AB95" s="44"/>
      <c r="AC95" s="45"/>
    </row>
    <row r="96" spans="1:29" x14ac:dyDescent="0.25">
      <c r="A96" s="16"/>
      <c r="B96" s="18" t="s">
        <v>49</v>
      </c>
      <c r="C96" s="9"/>
      <c r="D96" s="9"/>
      <c r="E96" s="9"/>
      <c r="F96" s="9"/>
      <c r="G96" s="9"/>
      <c r="H96" s="18"/>
      <c r="I96" s="18"/>
      <c r="J96" s="18"/>
      <c r="K96" s="18"/>
      <c r="L96" s="77"/>
      <c r="M96" s="77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68"/>
    </row>
    <row r="97" spans="1:29" s="23" customFormat="1" x14ac:dyDescent="0.25">
      <c r="A97" s="69"/>
      <c r="B97" s="70" t="s">
        <v>1</v>
      </c>
      <c r="C97" s="34"/>
      <c r="D97" s="34"/>
      <c r="E97" s="34"/>
      <c r="F97" s="34"/>
      <c r="G97" s="34"/>
      <c r="H97" s="71"/>
      <c r="I97" s="71"/>
      <c r="J97" s="71"/>
      <c r="K97" s="71"/>
      <c r="L97" s="86"/>
      <c r="M97" s="86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2"/>
    </row>
    <row r="98" spans="1:29" s="152" customFormat="1" ht="120" x14ac:dyDescent="0.25">
      <c r="A98" s="145">
        <v>82</v>
      </c>
      <c r="B98" s="146"/>
      <c r="C98" s="154" t="s">
        <v>151</v>
      </c>
      <c r="D98" s="156" t="s">
        <v>54</v>
      </c>
      <c r="E98" s="76" t="s">
        <v>137</v>
      </c>
      <c r="F98" s="164" t="s">
        <v>138</v>
      </c>
      <c r="G98" s="157" t="s">
        <v>139</v>
      </c>
      <c r="H98" s="149"/>
      <c r="I98" s="149" t="s">
        <v>112</v>
      </c>
      <c r="J98" s="148">
        <f>SUM(O98:AC98)</f>
        <v>300</v>
      </c>
      <c r="K98" s="149"/>
      <c r="L98" s="150">
        <v>46388</v>
      </c>
      <c r="M98" s="150">
        <v>46752</v>
      </c>
      <c r="N98" s="20" t="s">
        <v>27</v>
      </c>
      <c r="O98" s="42"/>
      <c r="P98" s="43"/>
      <c r="Q98" s="43"/>
      <c r="R98" s="43"/>
      <c r="S98" s="43"/>
      <c r="T98" s="44"/>
      <c r="U98" s="44"/>
      <c r="V98" s="44"/>
      <c r="W98" s="44"/>
      <c r="X98" s="44"/>
      <c r="Y98" s="44">
        <v>300</v>
      </c>
      <c r="Z98" s="44"/>
      <c r="AA98" s="44"/>
      <c r="AB98" s="44"/>
      <c r="AC98" s="45"/>
    </row>
    <row r="99" spans="1:29" x14ac:dyDescent="0.25">
      <c r="A99" s="1"/>
      <c r="B99" s="21"/>
      <c r="C99" s="2"/>
      <c r="D99" s="2"/>
      <c r="E99" s="2"/>
      <c r="F99" s="2"/>
      <c r="G99" s="2"/>
      <c r="H99" s="22"/>
      <c r="I99" s="22"/>
      <c r="J99" s="22"/>
      <c r="K99" s="22"/>
      <c r="L99" s="81"/>
      <c r="M99" s="81"/>
      <c r="N99" s="6"/>
      <c r="O99" s="42"/>
      <c r="P99" s="43"/>
      <c r="Q99" s="43"/>
      <c r="R99" s="43"/>
      <c r="S99" s="43"/>
      <c r="T99" s="44"/>
      <c r="U99" s="44"/>
      <c r="V99" s="44"/>
      <c r="W99" s="44"/>
      <c r="X99" s="44"/>
      <c r="Y99" s="44"/>
      <c r="Z99" s="44"/>
      <c r="AA99" s="44"/>
      <c r="AB99" s="44"/>
      <c r="AC99" s="45"/>
    </row>
    <row r="100" spans="1:29" s="23" customFormat="1" x14ac:dyDescent="0.25">
      <c r="A100" s="69"/>
      <c r="B100" s="70" t="s">
        <v>2</v>
      </c>
      <c r="C100" s="34"/>
      <c r="D100" s="34"/>
      <c r="E100" s="34"/>
      <c r="F100" s="34"/>
      <c r="G100" s="34"/>
      <c r="H100" s="71"/>
      <c r="I100" s="71"/>
      <c r="J100" s="71"/>
      <c r="K100" s="71"/>
      <c r="L100" s="86"/>
      <c r="M100" s="86"/>
      <c r="N100" s="73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2"/>
    </row>
    <row r="101" spans="1:29" s="152" customFormat="1" ht="105" x14ac:dyDescent="0.25">
      <c r="A101" s="145">
        <v>25</v>
      </c>
      <c r="B101" s="146"/>
      <c r="C101" s="154" t="s">
        <v>129</v>
      </c>
      <c r="D101" s="156" t="s">
        <v>52</v>
      </c>
      <c r="E101" s="76" t="s">
        <v>130</v>
      </c>
      <c r="F101" s="164" t="s">
        <v>131</v>
      </c>
      <c r="G101" s="157" t="s">
        <v>132</v>
      </c>
      <c r="H101" s="149"/>
      <c r="I101" s="149" t="s">
        <v>112</v>
      </c>
      <c r="J101" s="148">
        <f>SUM(O101:AC101)</f>
        <v>90</v>
      </c>
      <c r="K101" s="149"/>
      <c r="L101" s="150">
        <v>43191</v>
      </c>
      <c r="M101" s="150">
        <v>43465</v>
      </c>
      <c r="N101" s="20" t="s">
        <v>26</v>
      </c>
      <c r="O101" s="42"/>
      <c r="P101" s="43">
        <v>90</v>
      </c>
      <c r="Q101" s="43"/>
      <c r="R101" s="43"/>
      <c r="S101" s="43"/>
      <c r="T101" s="44"/>
      <c r="U101" s="44"/>
      <c r="V101" s="44"/>
      <c r="W101" s="44"/>
      <c r="X101" s="44"/>
      <c r="Y101" s="44"/>
      <c r="Z101" s="44"/>
      <c r="AA101" s="44"/>
      <c r="AB101" s="44"/>
      <c r="AC101" s="45"/>
    </row>
    <row r="102" spans="1:29" s="152" customFormat="1" ht="105" x14ac:dyDescent="0.25">
      <c r="A102" s="145">
        <v>42</v>
      </c>
      <c r="B102" s="146"/>
      <c r="C102" s="154" t="s">
        <v>151</v>
      </c>
      <c r="D102" s="156" t="s">
        <v>52</v>
      </c>
      <c r="E102" s="76" t="s">
        <v>130</v>
      </c>
      <c r="F102" s="164" t="s">
        <v>131</v>
      </c>
      <c r="G102" s="157" t="s">
        <v>132</v>
      </c>
      <c r="H102" s="149"/>
      <c r="I102" s="149" t="s">
        <v>112</v>
      </c>
      <c r="J102" s="148">
        <f>SUM(O102:AC102)</f>
        <v>90</v>
      </c>
      <c r="K102" s="149"/>
      <c r="L102" s="150">
        <v>43466</v>
      </c>
      <c r="M102" s="150">
        <v>43830</v>
      </c>
      <c r="N102" s="20" t="s">
        <v>26</v>
      </c>
      <c r="O102" s="42"/>
      <c r="P102" s="43"/>
      <c r="Q102" s="43">
        <v>90</v>
      </c>
      <c r="R102" s="43"/>
      <c r="S102" s="43"/>
      <c r="T102" s="44"/>
      <c r="U102" s="44"/>
      <c r="V102" s="44"/>
      <c r="W102" s="44"/>
      <c r="X102" s="44"/>
      <c r="Y102" s="44"/>
      <c r="Z102" s="44"/>
      <c r="AA102" s="44"/>
      <c r="AB102" s="44"/>
      <c r="AC102" s="45"/>
    </row>
    <row r="103" spans="1:29" x14ac:dyDescent="0.25">
      <c r="A103" s="1"/>
      <c r="B103" s="21"/>
      <c r="C103" s="2"/>
      <c r="D103" s="2"/>
      <c r="E103" s="2"/>
      <c r="F103" s="2"/>
      <c r="G103" s="2"/>
      <c r="H103" s="22"/>
      <c r="I103" s="22"/>
      <c r="J103" s="22"/>
      <c r="K103" s="22"/>
      <c r="L103" s="81"/>
      <c r="M103" s="81"/>
      <c r="N103" s="6"/>
      <c r="O103" s="42"/>
      <c r="P103" s="43"/>
      <c r="Q103" s="43"/>
      <c r="R103" s="43"/>
      <c r="S103" s="43"/>
      <c r="T103" s="44"/>
      <c r="U103" s="44"/>
      <c r="V103" s="44"/>
      <c r="W103" s="44"/>
      <c r="X103" s="44"/>
      <c r="Y103" s="44"/>
      <c r="Z103" s="44"/>
      <c r="AA103" s="44"/>
      <c r="AB103" s="44"/>
      <c r="AC103" s="45"/>
    </row>
    <row r="104" spans="1:29" s="23" customFormat="1" x14ac:dyDescent="0.25">
      <c r="A104" s="69"/>
      <c r="B104" s="70" t="s">
        <v>3</v>
      </c>
      <c r="C104" s="34"/>
      <c r="D104" s="34"/>
      <c r="E104" s="34"/>
      <c r="F104" s="34"/>
      <c r="G104" s="34"/>
      <c r="H104" s="71"/>
      <c r="I104" s="71"/>
      <c r="J104" s="71"/>
      <c r="K104" s="71"/>
      <c r="L104" s="86"/>
      <c r="M104" s="86"/>
      <c r="N104" s="73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2"/>
    </row>
    <row r="105" spans="1:29" x14ac:dyDescent="0.25">
      <c r="A105" s="1"/>
      <c r="B105" s="21"/>
      <c r="C105" s="2"/>
      <c r="D105" s="2"/>
      <c r="E105" s="2"/>
      <c r="F105" s="2"/>
      <c r="G105" s="2"/>
      <c r="H105" s="22"/>
      <c r="I105" s="22"/>
      <c r="J105" s="22"/>
      <c r="K105" s="22"/>
      <c r="L105" s="81"/>
      <c r="M105" s="81"/>
      <c r="N105" s="6"/>
      <c r="O105" s="42"/>
      <c r="P105" s="43"/>
      <c r="Q105" s="43"/>
      <c r="R105" s="43"/>
      <c r="S105" s="43"/>
      <c r="T105" s="44"/>
      <c r="U105" s="44"/>
      <c r="V105" s="44"/>
      <c r="W105" s="44"/>
      <c r="X105" s="44"/>
      <c r="Y105" s="44"/>
      <c r="Z105" s="44"/>
      <c r="AA105" s="44"/>
      <c r="AB105" s="44"/>
      <c r="AC105" s="45"/>
    </row>
    <row r="106" spans="1:29" x14ac:dyDescent="0.25">
      <c r="A106" s="16"/>
      <c r="B106" s="18" t="s">
        <v>50</v>
      </c>
      <c r="C106" s="9"/>
      <c r="D106" s="9"/>
      <c r="E106" s="9"/>
      <c r="F106" s="9"/>
      <c r="G106" s="9"/>
      <c r="H106" s="18"/>
      <c r="I106" s="18"/>
      <c r="J106" s="18"/>
      <c r="K106" s="18"/>
      <c r="L106" s="77"/>
      <c r="M106" s="77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68"/>
    </row>
    <row r="107" spans="1:29" s="23" customFormat="1" x14ac:dyDescent="0.25">
      <c r="A107" s="69"/>
      <c r="B107" s="70" t="s">
        <v>1</v>
      </c>
      <c r="C107" s="34"/>
      <c r="D107" s="34"/>
      <c r="E107" s="34"/>
      <c r="F107" s="34"/>
      <c r="G107" s="34"/>
      <c r="H107" s="71"/>
      <c r="I107" s="71"/>
      <c r="J107" s="71"/>
      <c r="K107" s="71"/>
      <c r="L107" s="86"/>
      <c r="M107" s="86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2"/>
    </row>
    <row r="108" spans="1:29" s="152" customFormat="1" ht="135" x14ac:dyDescent="0.25">
      <c r="A108" s="145">
        <v>27</v>
      </c>
      <c r="B108" s="146"/>
      <c r="C108" s="154" t="s">
        <v>135</v>
      </c>
      <c r="D108" s="156" t="s">
        <v>136</v>
      </c>
      <c r="E108" s="76" t="s">
        <v>137</v>
      </c>
      <c r="F108" s="76" t="s">
        <v>138</v>
      </c>
      <c r="G108" s="76" t="s">
        <v>139</v>
      </c>
      <c r="H108" s="149"/>
      <c r="I108" s="149" t="s">
        <v>112</v>
      </c>
      <c r="J108" s="148">
        <f>SUM(O108:AC108)</f>
        <v>42</v>
      </c>
      <c r="K108" s="149"/>
      <c r="L108" s="150">
        <v>43101</v>
      </c>
      <c r="M108" s="150">
        <v>43465</v>
      </c>
      <c r="N108" s="20" t="s">
        <v>26</v>
      </c>
      <c r="O108" s="42"/>
      <c r="P108" s="43">
        <v>42</v>
      </c>
      <c r="Q108" s="43"/>
      <c r="R108" s="43"/>
      <c r="S108" s="43"/>
      <c r="T108" s="44"/>
      <c r="U108" s="44"/>
      <c r="V108" s="44"/>
      <c r="W108" s="44"/>
      <c r="X108" s="44"/>
      <c r="Y108" s="44"/>
      <c r="Z108" s="44"/>
      <c r="AA108" s="44"/>
      <c r="AB108" s="44"/>
      <c r="AC108" s="45"/>
    </row>
    <row r="109" spans="1:29" x14ac:dyDescent="0.25">
      <c r="A109" s="1"/>
      <c r="B109" s="21"/>
      <c r="C109" s="2"/>
      <c r="D109" s="2"/>
      <c r="E109" s="2"/>
      <c r="F109" s="2"/>
      <c r="G109" s="2"/>
      <c r="H109" s="22"/>
      <c r="I109" s="22"/>
      <c r="J109" s="22"/>
      <c r="K109" s="22"/>
      <c r="L109" s="81"/>
      <c r="M109" s="81"/>
      <c r="N109" s="6"/>
      <c r="O109" s="42"/>
      <c r="P109" s="43"/>
      <c r="Q109" s="43"/>
      <c r="R109" s="43"/>
      <c r="S109" s="43"/>
      <c r="T109" s="44"/>
      <c r="U109" s="44"/>
      <c r="V109" s="44"/>
      <c r="W109" s="44"/>
      <c r="X109" s="44"/>
      <c r="Y109" s="44"/>
      <c r="Z109" s="44"/>
      <c r="AA109" s="44"/>
      <c r="AB109" s="44"/>
      <c r="AC109" s="45"/>
    </row>
    <row r="110" spans="1:29" s="23" customFormat="1" x14ac:dyDescent="0.25">
      <c r="A110" s="69"/>
      <c r="B110" s="70" t="s">
        <v>2</v>
      </c>
      <c r="C110" s="34"/>
      <c r="D110" s="34"/>
      <c r="E110" s="34"/>
      <c r="F110" s="34"/>
      <c r="G110" s="34"/>
      <c r="H110" s="71"/>
      <c r="I110" s="71"/>
      <c r="J110" s="71"/>
      <c r="K110" s="71"/>
      <c r="L110" s="86"/>
      <c r="M110" s="86"/>
      <c r="N110" s="73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2"/>
    </row>
    <row r="111" spans="1:29" s="152" customFormat="1" ht="120" x14ac:dyDescent="0.25">
      <c r="A111" s="145">
        <v>50</v>
      </c>
      <c r="B111" s="146"/>
      <c r="C111" s="154" t="s">
        <v>171</v>
      </c>
      <c r="D111" s="157" t="s">
        <v>172</v>
      </c>
      <c r="E111" s="76" t="s">
        <v>153</v>
      </c>
      <c r="F111" s="164" t="s">
        <v>154</v>
      </c>
      <c r="G111" s="157" t="s">
        <v>155</v>
      </c>
      <c r="H111" s="149"/>
      <c r="I111" s="149" t="s">
        <v>112</v>
      </c>
      <c r="J111" s="148">
        <f>SUM(O111:AC111)</f>
        <v>150</v>
      </c>
      <c r="K111" s="149"/>
      <c r="L111" s="150">
        <v>44562</v>
      </c>
      <c r="M111" s="150">
        <v>44926</v>
      </c>
      <c r="N111" s="20" t="s">
        <v>27</v>
      </c>
      <c r="O111" s="42"/>
      <c r="P111" s="43"/>
      <c r="Q111" s="43"/>
      <c r="R111" s="43"/>
      <c r="S111" s="43"/>
      <c r="T111" s="44">
        <v>150</v>
      </c>
      <c r="U111" s="44"/>
      <c r="V111" s="44"/>
      <c r="W111" s="44"/>
      <c r="X111" s="44"/>
      <c r="Y111" s="44"/>
      <c r="Z111" s="44"/>
      <c r="AA111" s="44"/>
      <c r="AB111" s="44"/>
      <c r="AC111" s="45"/>
    </row>
    <row r="112" spans="1:29" s="152" customFormat="1" ht="120" x14ac:dyDescent="0.25">
      <c r="A112" s="145">
        <v>77</v>
      </c>
      <c r="B112" s="146"/>
      <c r="C112" s="154" t="s">
        <v>185</v>
      </c>
      <c r="D112" s="157" t="s">
        <v>186</v>
      </c>
      <c r="E112" s="76" t="s">
        <v>153</v>
      </c>
      <c r="F112" s="164" t="s">
        <v>154</v>
      </c>
      <c r="G112" s="157" t="s">
        <v>155</v>
      </c>
      <c r="H112" s="149"/>
      <c r="I112" s="149" t="s">
        <v>112</v>
      </c>
      <c r="J112" s="148">
        <f>SUM(O112:AC112)</f>
        <v>18</v>
      </c>
      <c r="K112" s="149"/>
      <c r="L112" s="150">
        <v>46023</v>
      </c>
      <c r="M112" s="150">
        <v>46387</v>
      </c>
      <c r="N112" s="20" t="s">
        <v>27</v>
      </c>
      <c r="O112" s="42"/>
      <c r="P112" s="43"/>
      <c r="Q112" s="43"/>
      <c r="R112" s="43"/>
      <c r="S112" s="43"/>
      <c r="T112" s="44"/>
      <c r="U112" s="44"/>
      <c r="V112" s="44"/>
      <c r="W112" s="44"/>
      <c r="X112" s="44">
        <v>18</v>
      </c>
      <c r="Y112" s="44"/>
      <c r="Z112" s="44"/>
      <c r="AA112" s="44"/>
      <c r="AB112" s="44"/>
      <c r="AC112" s="45"/>
    </row>
    <row r="113" spans="1:29" s="152" customFormat="1" ht="120" x14ac:dyDescent="0.25">
      <c r="A113" s="145">
        <v>84</v>
      </c>
      <c r="B113" s="146"/>
      <c r="C113" s="154" t="s">
        <v>191</v>
      </c>
      <c r="D113" s="157" t="s">
        <v>192</v>
      </c>
      <c r="E113" s="76" t="s">
        <v>153</v>
      </c>
      <c r="F113" s="164" t="s">
        <v>154</v>
      </c>
      <c r="G113" s="157" t="s">
        <v>155</v>
      </c>
      <c r="H113" s="149"/>
      <c r="I113" s="149" t="s">
        <v>112</v>
      </c>
      <c r="J113" s="148">
        <f>SUM(O113:AC113)</f>
        <v>18</v>
      </c>
      <c r="K113" s="149"/>
      <c r="L113" s="150">
        <v>46753</v>
      </c>
      <c r="M113" s="150">
        <v>47118</v>
      </c>
      <c r="N113" s="20" t="s">
        <v>27</v>
      </c>
      <c r="O113" s="42"/>
      <c r="P113" s="43"/>
      <c r="Q113" s="43"/>
      <c r="R113" s="43"/>
      <c r="S113" s="43"/>
      <c r="T113" s="44"/>
      <c r="U113" s="44"/>
      <c r="V113" s="44"/>
      <c r="W113" s="44"/>
      <c r="X113" s="44"/>
      <c r="Y113" s="44"/>
      <c r="Z113" s="44">
        <v>18</v>
      </c>
      <c r="AA113" s="44"/>
      <c r="AB113" s="44"/>
      <c r="AC113" s="45"/>
    </row>
    <row r="114" spans="1:29" x14ac:dyDescent="0.25">
      <c r="A114" s="1"/>
      <c r="B114" s="21"/>
      <c r="C114" s="2"/>
      <c r="D114" s="2"/>
      <c r="E114" s="2"/>
      <c r="F114" s="2"/>
      <c r="G114" s="2"/>
      <c r="H114" s="22"/>
      <c r="I114" s="22"/>
      <c r="J114" s="22"/>
      <c r="K114" s="22"/>
      <c r="L114" s="81"/>
      <c r="M114" s="81"/>
      <c r="N114" s="6"/>
      <c r="O114" s="42"/>
      <c r="P114" s="43"/>
      <c r="Q114" s="43"/>
      <c r="R114" s="43"/>
      <c r="S114" s="43"/>
      <c r="T114" s="44"/>
      <c r="U114" s="44"/>
      <c r="V114" s="44"/>
      <c r="W114" s="44"/>
      <c r="X114" s="44"/>
      <c r="Y114" s="44"/>
      <c r="Z114" s="44"/>
      <c r="AA114" s="44"/>
      <c r="AB114" s="44"/>
      <c r="AC114" s="45"/>
    </row>
    <row r="115" spans="1:29" s="23" customFormat="1" x14ac:dyDescent="0.25">
      <c r="A115" s="69"/>
      <c r="B115" s="70" t="s">
        <v>3</v>
      </c>
      <c r="C115" s="34"/>
      <c r="D115" s="34"/>
      <c r="E115" s="34"/>
      <c r="F115" s="34"/>
      <c r="G115" s="34"/>
      <c r="H115" s="71"/>
      <c r="I115" s="71"/>
      <c r="J115" s="71"/>
      <c r="K115" s="71"/>
      <c r="L115" s="86"/>
      <c r="M115" s="86"/>
      <c r="N115" s="73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2"/>
    </row>
    <row r="116" spans="1:29" s="152" customFormat="1" ht="120" x14ac:dyDescent="0.25">
      <c r="A116" s="145">
        <v>78</v>
      </c>
      <c r="B116" s="146"/>
      <c r="C116" s="154" t="s">
        <v>187</v>
      </c>
      <c r="D116" s="156" t="s">
        <v>158</v>
      </c>
      <c r="E116" s="76" t="s">
        <v>109</v>
      </c>
      <c r="F116" s="76" t="s">
        <v>126</v>
      </c>
      <c r="G116" s="76" t="s">
        <v>127</v>
      </c>
      <c r="H116" s="149"/>
      <c r="I116" s="149" t="s">
        <v>112</v>
      </c>
      <c r="J116" s="148">
        <f>SUM(O116:AC116)</f>
        <v>18</v>
      </c>
      <c r="K116" s="149"/>
      <c r="L116" s="150">
        <v>46113</v>
      </c>
      <c r="M116" s="150">
        <v>46387</v>
      </c>
      <c r="N116" s="20" t="s">
        <v>27</v>
      </c>
      <c r="O116" s="42"/>
      <c r="P116" s="43"/>
      <c r="Q116" s="43"/>
      <c r="R116" s="43"/>
      <c r="S116" s="43"/>
      <c r="T116" s="44"/>
      <c r="U116" s="44"/>
      <c r="V116" s="44"/>
      <c r="W116" s="44"/>
      <c r="X116" s="44">
        <v>18</v>
      </c>
      <c r="Y116" s="44"/>
      <c r="Z116" s="44"/>
      <c r="AA116" s="44"/>
      <c r="AB116" s="44"/>
      <c r="AC116" s="45"/>
    </row>
    <row r="117" spans="1:29" ht="15.75" thickBot="1" x14ac:dyDescent="0.3">
      <c r="A117" s="1"/>
      <c r="B117" s="90"/>
      <c r="C117" s="2"/>
      <c r="D117" s="2"/>
      <c r="E117" s="2"/>
      <c r="F117" s="2"/>
      <c r="G117" s="2"/>
      <c r="H117" s="22"/>
      <c r="I117" s="22"/>
      <c r="J117" s="22"/>
      <c r="K117" s="22"/>
      <c r="L117" s="81"/>
      <c r="M117" s="81"/>
      <c r="N117" s="6"/>
      <c r="O117" s="42"/>
      <c r="P117" s="43"/>
      <c r="Q117" s="43"/>
      <c r="R117" s="43"/>
      <c r="S117" s="43"/>
      <c r="T117" s="44"/>
      <c r="U117" s="44"/>
      <c r="V117" s="44"/>
      <c r="W117" s="44"/>
      <c r="X117" s="44"/>
      <c r="Y117" s="44"/>
      <c r="Z117" s="44"/>
      <c r="AA117" s="44"/>
      <c r="AB117" s="44"/>
      <c r="AC117" s="89"/>
    </row>
    <row r="118" spans="1:29" s="65" customFormat="1" ht="15.75" thickBot="1" x14ac:dyDescent="0.25">
      <c r="A118" s="58"/>
      <c r="B118" s="59" t="s">
        <v>0</v>
      </c>
      <c r="C118" s="59"/>
      <c r="D118" s="59"/>
      <c r="E118" s="59"/>
      <c r="F118" s="59"/>
      <c r="G118" s="59"/>
      <c r="H118" s="59"/>
      <c r="I118" s="59"/>
      <c r="J118" s="59">
        <f>SUM(J78:J117)</f>
        <v>13957</v>
      </c>
      <c r="K118" s="59">
        <v>1076</v>
      </c>
      <c r="L118" s="59"/>
      <c r="M118" s="59"/>
      <c r="N118" s="60"/>
      <c r="O118" s="61">
        <f t="shared" ref="O118:AC118" si="4">SUM(O12:O117)</f>
        <v>1075.8</v>
      </c>
      <c r="P118" s="62">
        <f t="shared" si="4"/>
        <v>1075.8</v>
      </c>
      <c r="Q118" s="62">
        <f t="shared" si="4"/>
        <v>1075.8</v>
      </c>
      <c r="R118" s="62">
        <f t="shared" si="4"/>
        <v>1075.8</v>
      </c>
      <c r="S118" s="62">
        <f t="shared" si="4"/>
        <v>1075.8</v>
      </c>
      <c r="T118" s="63">
        <f t="shared" si="4"/>
        <v>1075.8</v>
      </c>
      <c r="U118" s="63">
        <f t="shared" si="4"/>
        <v>1075.8</v>
      </c>
      <c r="V118" s="63">
        <f t="shared" si="4"/>
        <v>1075.8</v>
      </c>
      <c r="W118" s="63">
        <f t="shared" si="4"/>
        <v>1075.8</v>
      </c>
      <c r="X118" s="63">
        <f t="shared" si="4"/>
        <v>1075.8</v>
      </c>
      <c r="Y118" s="63">
        <f t="shared" si="4"/>
        <v>1075.8</v>
      </c>
      <c r="Z118" s="63">
        <f t="shared" si="4"/>
        <v>1075.8</v>
      </c>
      <c r="AA118" s="63">
        <f t="shared" si="4"/>
        <v>1075.8</v>
      </c>
      <c r="AB118" s="63">
        <f t="shared" si="4"/>
        <v>1075.8</v>
      </c>
      <c r="AC118" s="64">
        <f t="shared" si="4"/>
        <v>1075.8</v>
      </c>
    </row>
    <row r="119" spans="1:29" ht="15.75" x14ac:dyDescent="0.25">
      <c r="A119" s="24"/>
      <c r="B119" s="25"/>
      <c r="C119" s="25"/>
      <c r="D119" s="25"/>
      <c r="E119" s="25"/>
      <c r="F119" s="25"/>
      <c r="G119" s="25"/>
      <c r="H119" s="25"/>
      <c r="I119" s="26"/>
      <c r="K119" s="36" t="s">
        <v>59</v>
      </c>
    </row>
    <row r="120" spans="1:29" s="39" customFormat="1" ht="15.75" x14ac:dyDescent="0.25">
      <c r="K120" s="46"/>
    </row>
    <row r="121" spans="1:29" s="39" customFormat="1" ht="60" x14ac:dyDescent="0.25">
      <c r="A121" s="47"/>
      <c r="B121" s="48" t="s">
        <v>35</v>
      </c>
      <c r="C121" s="49" t="s">
        <v>36</v>
      </c>
      <c r="K121" s="46"/>
    </row>
    <row r="122" spans="1:29" s="39" customFormat="1" ht="15.75" x14ac:dyDescent="0.25">
      <c r="A122" s="50" t="s">
        <v>37</v>
      </c>
      <c r="B122" s="51" t="s">
        <v>60</v>
      </c>
      <c r="C122" s="52">
        <f>K118</f>
        <v>1076</v>
      </c>
      <c r="K122" s="46"/>
    </row>
    <row r="123" spans="1:29" s="39" customFormat="1" ht="15.75" x14ac:dyDescent="0.25">
      <c r="A123" s="50" t="s">
        <v>38</v>
      </c>
      <c r="B123" s="51" t="s">
        <v>61</v>
      </c>
      <c r="C123" s="52">
        <f>C122*4</f>
        <v>4304</v>
      </c>
      <c r="K123" s="46"/>
    </row>
    <row r="124" spans="1:29" s="39" customFormat="1" ht="15.75" thickBot="1" x14ac:dyDescent="0.3">
      <c r="A124" s="53" t="s">
        <v>39</v>
      </c>
      <c r="B124" s="54" t="s">
        <v>62</v>
      </c>
      <c r="C124" s="55">
        <f>C122*10</f>
        <v>10760</v>
      </c>
    </row>
    <row r="125" spans="1:29" s="39" customFormat="1" x14ac:dyDescent="0.25">
      <c r="A125" s="56"/>
      <c r="B125" s="57"/>
      <c r="C125" s="57"/>
    </row>
    <row r="127" spans="1:29" x14ac:dyDescent="0.25">
      <c r="B127" s="27"/>
    </row>
    <row r="128" spans="1:29" x14ac:dyDescent="0.25">
      <c r="B128" s="28"/>
    </row>
    <row r="129" spans="2:2" x14ac:dyDescent="0.25">
      <c r="B129" s="28"/>
    </row>
    <row r="130" spans="2:2" x14ac:dyDescent="0.25">
      <c r="B130" s="28"/>
    </row>
    <row r="131" spans="2:2" x14ac:dyDescent="0.25">
      <c r="B131" s="28"/>
    </row>
    <row r="133" spans="2:2" x14ac:dyDescent="0.25">
      <c r="B133" s="29"/>
    </row>
    <row r="141" spans="2:2" x14ac:dyDescent="0.25">
      <c r="B141" s="29"/>
    </row>
  </sheetData>
  <mergeCells count="59">
    <mergeCell ref="A4:J4"/>
    <mergeCell ref="K4:Q4"/>
    <mergeCell ref="R4:AC4"/>
    <mergeCell ref="A1:AC1"/>
    <mergeCell ref="A2:AC2"/>
    <mergeCell ref="A3:J3"/>
    <mergeCell ref="K3:Q3"/>
    <mergeCell ref="R3:AC3"/>
    <mergeCell ref="A6:J6"/>
    <mergeCell ref="K6:Q6"/>
    <mergeCell ref="R6:AC6"/>
    <mergeCell ref="A5:J5"/>
    <mergeCell ref="K5:Q5"/>
    <mergeCell ref="AB10:AB11"/>
    <mergeCell ref="V10:V11"/>
    <mergeCell ref="W10:W11"/>
    <mergeCell ref="X10:X11"/>
    <mergeCell ref="R5:AC5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N10:N11"/>
    <mergeCell ref="O10:O11"/>
    <mergeCell ref="A8:C8"/>
    <mergeCell ref="O9:AC9"/>
    <mergeCell ref="E10:E11"/>
    <mergeCell ref="AC10:AC11"/>
    <mergeCell ref="A76:C76"/>
    <mergeCell ref="A35:A36"/>
    <mergeCell ref="A54:C54"/>
    <mergeCell ref="AA10:AA11"/>
    <mergeCell ref="P10:P11"/>
    <mergeCell ref="Q10:Q11"/>
    <mergeCell ref="R10:R11"/>
    <mergeCell ref="S10:S11"/>
    <mergeCell ref="T10:T11"/>
    <mergeCell ref="U10:U11"/>
    <mergeCell ref="Y10:Y11"/>
    <mergeCell ref="Z10:Z11"/>
    <mergeCell ref="A33:A34"/>
    <mergeCell ref="A19:A20"/>
    <mergeCell ref="A21:A22"/>
    <mergeCell ref="A23:A24"/>
    <mergeCell ref="A25:A26"/>
    <mergeCell ref="A29:A30"/>
    <mergeCell ref="A31:A32"/>
    <mergeCell ref="A27:A28"/>
    <mergeCell ref="M10:M11"/>
    <mergeCell ref="G10:G11"/>
    <mergeCell ref="F10:F11"/>
    <mergeCell ref="J10:J11"/>
    <mergeCell ref="L10:L11"/>
  </mergeCells>
  <phoneticPr fontId="8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1"/>
  <sheetViews>
    <sheetView topLeftCell="B49" zoomScale="50" zoomScaleNormal="50" workbookViewId="0">
      <selection activeCell="N70" sqref="N70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22" t="s">
        <v>57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</row>
    <row r="2" spans="1:29" x14ac:dyDescent="0.25">
      <c r="A2" s="225" t="s">
        <v>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</row>
    <row r="3" spans="1:29" x14ac:dyDescent="0.25">
      <c r="A3" s="206" t="s">
        <v>7</v>
      </c>
      <c r="B3" s="207"/>
      <c r="C3" s="207"/>
      <c r="D3" s="207"/>
      <c r="E3" s="207"/>
      <c r="F3" s="207"/>
      <c r="G3" s="207"/>
      <c r="H3" s="207"/>
      <c r="I3" s="207"/>
      <c r="J3" s="207"/>
      <c r="K3" s="228" t="s">
        <v>264</v>
      </c>
      <c r="L3" s="228"/>
      <c r="M3" s="228"/>
      <c r="N3" s="228"/>
      <c r="O3" s="228"/>
      <c r="P3" s="228"/>
      <c r="Q3" s="228"/>
      <c r="R3" s="228" t="s">
        <v>197</v>
      </c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9"/>
    </row>
    <row r="4" spans="1:29" x14ac:dyDescent="0.25">
      <c r="A4" s="206" t="s">
        <v>8</v>
      </c>
      <c r="B4" s="207"/>
      <c r="C4" s="207"/>
      <c r="D4" s="207"/>
      <c r="E4" s="207"/>
      <c r="F4" s="207"/>
      <c r="G4" s="207"/>
      <c r="H4" s="207"/>
      <c r="I4" s="207"/>
      <c r="J4" s="207"/>
      <c r="K4" s="230" t="s">
        <v>24</v>
      </c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9"/>
    </row>
    <row r="5" spans="1:29" x14ac:dyDescent="0.25">
      <c r="A5" s="206" t="s">
        <v>22</v>
      </c>
      <c r="B5" s="207"/>
      <c r="C5" s="207"/>
      <c r="D5" s="207"/>
      <c r="E5" s="207"/>
      <c r="F5" s="207"/>
      <c r="G5" s="207"/>
      <c r="H5" s="207"/>
      <c r="I5" s="207"/>
      <c r="J5" s="207"/>
      <c r="K5" s="228" t="s">
        <v>40</v>
      </c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9"/>
    </row>
    <row r="6" spans="1:29" x14ac:dyDescent="0.25">
      <c r="A6" s="206" t="s">
        <v>9</v>
      </c>
      <c r="B6" s="207"/>
      <c r="C6" s="207"/>
      <c r="D6" s="207"/>
      <c r="E6" s="207"/>
      <c r="F6" s="207"/>
      <c r="G6" s="207"/>
      <c r="H6" s="207"/>
      <c r="I6" s="207"/>
      <c r="J6" s="207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9"/>
    </row>
    <row r="7" spans="1:29" x14ac:dyDescent="0.25">
      <c r="A7" s="206" t="s">
        <v>10</v>
      </c>
      <c r="B7" s="207"/>
      <c r="C7" s="207"/>
      <c r="D7" s="207"/>
      <c r="E7" s="207"/>
      <c r="F7" s="207"/>
      <c r="G7" s="207"/>
      <c r="H7" s="207"/>
      <c r="I7" s="207"/>
      <c r="J7" s="207"/>
      <c r="K7" s="288" t="s">
        <v>265</v>
      </c>
      <c r="L7" s="288"/>
      <c r="M7" s="288"/>
      <c r="N7" s="288"/>
      <c r="O7" s="288"/>
      <c r="P7" s="288"/>
      <c r="Q7" s="288"/>
      <c r="R7" s="228" t="s">
        <v>266</v>
      </c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9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 x14ac:dyDescent="0.25">
      <c r="A9" s="216" t="s">
        <v>11</v>
      </c>
      <c r="B9" s="214" t="s">
        <v>28</v>
      </c>
      <c r="C9" s="215"/>
      <c r="D9" s="216"/>
      <c r="E9" s="210" t="s">
        <v>29</v>
      </c>
      <c r="F9" s="240"/>
      <c r="G9" s="241"/>
      <c r="H9" s="212" t="s">
        <v>12</v>
      </c>
      <c r="I9" s="212" t="s">
        <v>13</v>
      </c>
      <c r="J9" s="38" t="s">
        <v>14</v>
      </c>
      <c r="K9" s="212" t="s">
        <v>58</v>
      </c>
      <c r="L9" s="212" t="s">
        <v>15</v>
      </c>
      <c r="M9" s="212"/>
      <c r="N9" s="38" t="s">
        <v>16</v>
      </c>
      <c r="O9" s="212" t="s">
        <v>17</v>
      </c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42"/>
    </row>
    <row r="10" spans="1:29" s="39" customFormat="1" ht="30" customHeight="1" x14ac:dyDescent="0.25">
      <c r="A10" s="219"/>
      <c r="B10" s="217"/>
      <c r="C10" s="218"/>
      <c r="D10" s="219"/>
      <c r="E10" s="210" t="s">
        <v>30</v>
      </c>
      <c r="F10" s="210" t="s">
        <v>31</v>
      </c>
      <c r="G10" s="210" t="s">
        <v>32</v>
      </c>
      <c r="H10" s="212"/>
      <c r="I10" s="212"/>
      <c r="J10" s="237" t="s">
        <v>18</v>
      </c>
      <c r="K10" s="212"/>
      <c r="L10" s="231" t="s">
        <v>19</v>
      </c>
      <c r="M10" s="231" t="s">
        <v>20</v>
      </c>
      <c r="N10" s="235" t="s">
        <v>21</v>
      </c>
      <c r="O10" s="220">
        <v>1</v>
      </c>
      <c r="P10" s="233">
        <v>2</v>
      </c>
      <c r="Q10" s="233">
        <v>3</v>
      </c>
      <c r="R10" s="233">
        <v>4</v>
      </c>
      <c r="S10" s="233">
        <v>5</v>
      </c>
      <c r="T10" s="204">
        <v>6</v>
      </c>
      <c r="U10" s="204">
        <v>7</v>
      </c>
      <c r="V10" s="204">
        <v>8</v>
      </c>
      <c r="W10" s="204">
        <v>9</v>
      </c>
      <c r="X10" s="204">
        <v>10</v>
      </c>
      <c r="Y10" s="204">
        <v>11</v>
      </c>
      <c r="Z10" s="204">
        <v>12</v>
      </c>
      <c r="AA10" s="204">
        <v>13</v>
      </c>
      <c r="AB10" s="204">
        <v>14</v>
      </c>
      <c r="AC10" s="243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11"/>
      <c r="F11" s="211"/>
      <c r="G11" s="211"/>
      <c r="H11" s="213"/>
      <c r="I11" s="213"/>
      <c r="J11" s="238"/>
      <c r="K11" s="213"/>
      <c r="L11" s="232"/>
      <c r="M11" s="232"/>
      <c r="N11" s="236"/>
      <c r="O11" s="221"/>
      <c r="P11" s="234"/>
      <c r="Q11" s="234"/>
      <c r="R11" s="234"/>
      <c r="S11" s="234"/>
      <c r="T11" s="205"/>
      <c r="U11" s="205"/>
      <c r="V11" s="205"/>
      <c r="W11" s="205"/>
      <c r="X11" s="205"/>
      <c r="Y11" s="205"/>
      <c r="Z11" s="205"/>
      <c r="AA11" s="205"/>
      <c r="AB11" s="205"/>
      <c r="AC11" s="244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267</v>
      </c>
      <c r="J12" s="2">
        <f>SUM(O12:AC12)</f>
        <v>165</v>
      </c>
      <c r="K12" s="22"/>
      <c r="L12" s="81">
        <v>42736</v>
      </c>
      <c r="M12" s="81">
        <v>48213</v>
      </c>
      <c r="N12" s="37"/>
      <c r="O12" s="42">
        <f t="shared" ref="O12:AC12" si="0">0.05*$K$67</f>
        <v>11</v>
      </c>
      <c r="P12" s="43">
        <f t="shared" si="0"/>
        <v>11</v>
      </c>
      <c r="Q12" s="43">
        <f t="shared" si="0"/>
        <v>11</v>
      </c>
      <c r="R12" s="43">
        <f t="shared" si="0"/>
        <v>11</v>
      </c>
      <c r="S12" s="43">
        <f t="shared" si="0"/>
        <v>11</v>
      </c>
      <c r="T12" s="44">
        <f t="shared" si="0"/>
        <v>11</v>
      </c>
      <c r="U12" s="44">
        <f t="shared" si="0"/>
        <v>11</v>
      </c>
      <c r="V12" s="44">
        <f t="shared" si="0"/>
        <v>11</v>
      </c>
      <c r="W12" s="44">
        <f t="shared" si="0"/>
        <v>11</v>
      </c>
      <c r="X12" s="44">
        <f t="shared" si="0"/>
        <v>11</v>
      </c>
      <c r="Y12" s="44">
        <f t="shared" si="0"/>
        <v>11</v>
      </c>
      <c r="Z12" s="44">
        <f t="shared" si="0"/>
        <v>11</v>
      </c>
      <c r="AA12" s="44">
        <f t="shared" si="0"/>
        <v>11</v>
      </c>
      <c r="AB12" s="44">
        <f t="shared" si="0"/>
        <v>11</v>
      </c>
      <c r="AC12" s="45">
        <f t="shared" si="0"/>
        <v>11</v>
      </c>
    </row>
    <row r="13" spans="1:29" x14ac:dyDescent="0.25">
      <c r="A13" s="1">
        <v>2</v>
      </c>
      <c r="B13" s="21"/>
      <c r="C13" s="2"/>
      <c r="D13" s="19"/>
      <c r="E13" s="3"/>
      <c r="F13" s="41"/>
      <c r="G13" s="31"/>
      <c r="H13" s="22"/>
      <c r="I13" s="22"/>
      <c r="J13" s="2"/>
      <c r="K13" s="22"/>
      <c r="L13" s="81"/>
      <c r="M13" s="81"/>
      <c r="N13" s="37"/>
      <c r="O13" s="42"/>
      <c r="P13" s="43"/>
      <c r="Q13" s="43"/>
      <c r="R13" s="43"/>
      <c r="S13" s="43"/>
      <c r="T13" s="44"/>
      <c r="U13" s="44"/>
      <c r="V13" s="44"/>
      <c r="W13" s="44"/>
      <c r="X13" s="44"/>
      <c r="Y13" s="44"/>
      <c r="Z13" s="44"/>
      <c r="AA13" s="44"/>
      <c r="AB13" s="44"/>
      <c r="AC13" s="45"/>
    </row>
    <row r="14" spans="1:29" x14ac:dyDescent="0.25">
      <c r="A14" s="12"/>
      <c r="B14" s="13" t="s">
        <v>44</v>
      </c>
      <c r="C14" s="14"/>
      <c r="D14" s="14"/>
      <c r="E14" s="14"/>
      <c r="F14" s="14"/>
      <c r="G14" s="14"/>
      <c r="H14" s="15"/>
      <c r="I14" s="9"/>
      <c r="J14" s="15"/>
      <c r="K14" s="9"/>
      <c r="L14" s="82"/>
      <c r="M14" s="77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</row>
    <row r="15" spans="1:29" ht="15" customHeight="1" x14ac:dyDescent="0.25">
      <c r="A15" s="16"/>
      <c r="B15" s="17" t="s">
        <v>1</v>
      </c>
      <c r="C15" s="9"/>
      <c r="D15" s="9"/>
      <c r="E15" s="9"/>
      <c r="F15" s="9"/>
      <c r="G15" s="9"/>
      <c r="H15" s="15"/>
      <c r="I15" s="18"/>
      <c r="J15" s="15"/>
      <c r="K15" s="18"/>
      <c r="L15" s="82"/>
      <c r="M15" s="77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</row>
    <row r="16" spans="1:29" x14ac:dyDescent="0.25">
      <c r="A16" s="1"/>
      <c r="B16" s="21"/>
      <c r="C16" s="2"/>
      <c r="D16" s="3"/>
      <c r="E16" s="3"/>
      <c r="F16" s="30"/>
      <c r="G16" s="3"/>
      <c r="H16" s="4"/>
      <c r="I16" s="5"/>
      <c r="J16" s="2"/>
      <c r="K16" s="5"/>
      <c r="L16" s="83"/>
      <c r="M16" s="84"/>
      <c r="N16" s="20"/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/>
      <c r="Z16" s="44"/>
      <c r="AA16" s="44"/>
      <c r="AB16" s="44"/>
      <c r="AC16" s="45"/>
    </row>
    <row r="17" spans="1:29" x14ac:dyDescent="0.25">
      <c r="A17" s="16"/>
      <c r="B17" s="17" t="s">
        <v>2</v>
      </c>
      <c r="C17" s="9"/>
      <c r="D17" s="9"/>
      <c r="E17" s="9"/>
      <c r="F17" s="9"/>
      <c r="G17" s="9"/>
      <c r="H17" s="18"/>
      <c r="I17" s="18"/>
      <c r="J17" s="34"/>
      <c r="K17" s="18"/>
      <c r="L17" s="77"/>
      <c r="M17" s="77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</row>
    <row r="18" spans="1:29" x14ac:dyDescent="0.25">
      <c r="A18" s="1"/>
      <c r="B18" s="21"/>
      <c r="C18" s="31"/>
      <c r="D18" s="31"/>
      <c r="E18" s="33"/>
      <c r="F18" s="41"/>
      <c r="G18" s="31"/>
      <c r="H18" s="22"/>
      <c r="I18" s="22"/>
      <c r="J18" s="2"/>
      <c r="K18" s="22"/>
      <c r="L18" s="81"/>
      <c r="M18" s="81"/>
      <c r="N18" s="20"/>
      <c r="O18" s="42"/>
      <c r="P18" s="43"/>
      <c r="Q18" s="43"/>
      <c r="R18" s="43"/>
      <c r="S18" s="43"/>
      <c r="T18" s="44"/>
      <c r="U18" s="44"/>
      <c r="V18" s="44"/>
      <c r="W18" s="44"/>
      <c r="X18" s="44"/>
      <c r="Y18" s="44"/>
      <c r="Z18" s="44"/>
      <c r="AA18" s="44"/>
      <c r="AB18" s="44"/>
      <c r="AC18" s="45"/>
    </row>
    <row r="19" spans="1:29" x14ac:dyDescent="0.25">
      <c r="A19" s="16"/>
      <c r="B19" s="17" t="s">
        <v>3</v>
      </c>
      <c r="C19" s="9"/>
      <c r="D19" s="9"/>
      <c r="E19" s="9"/>
      <c r="F19" s="9"/>
      <c r="G19" s="9"/>
      <c r="H19" s="18"/>
      <c r="I19" s="18"/>
      <c r="J19" s="34"/>
      <c r="K19" s="18"/>
      <c r="L19" s="77"/>
      <c r="M19" s="77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68"/>
    </row>
    <row r="20" spans="1:29" ht="15.75" thickBot="1" x14ac:dyDescent="0.3">
      <c r="A20" s="1"/>
      <c r="B20" s="21"/>
      <c r="C20" s="31"/>
      <c r="D20" s="35"/>
      <c r="E20" s="31"/>
      <c r="F20" s="66"/>
      <c r="G20" s="31"/>
      <c r="H20" s="22"/>
      <c r="I20" s="22"/>
      <c r="J20" s="2"/>
      <c r="K20" s="22"/>
      <c r="L20" s="81"/>
      <c r="M20" s="81"/>
      <c r="N20" s="20"/>
      <c r="O20" s="42"/>
      <c r="P20" s="43"/>
      <c r="Q20" s="43"/>
      <c r="R20" s="43"/>
      <c r="S20" s="43"/>
      <c r="T20" s="44"/>
      <c r="U20" s="44"/>
      <c r="V20" s="44"/>
      <c r="W20" s="44"/>
      <c r="X20" s="44"/>
      <c r="Y20" s="44"/>
      <c r="Z20" s="44"/>
      <c r="AA20" s="44"/>
      <c r="AB20" s="44"/>
      <c r="AC20" s="45"/>
    </row>
    <row r="21" spans="1:29" ht="15.75" thickBot="1" x14ac:dyDescent="0.3">
      <c r="A21" s="101"/>
      <c r="B21" s="59" t="s">
        <v>0</v>
      </c>
      <c r="C21" s="59"/>
      <c r="D21" s="59"/>
      <c r="E21" s="59"/>
      <c r="F21" s="59"/>
      <c r="G21" s="59"/>
      <c r="H21" s="59"/>
      <c r="I21" s="59"/>
      <c r="J21" s="59">
        <f>SUM(J12:J20)</f>
        <v>165</v>
      </c>
      <c r="K21" s="59"/>
      <c r="L21" s="85"/>
      <c r="M21" s="85"/>
      <c r="N21" s="102"/>
      <c r="O21" s="103"/>
      <c r="P21" s="104"/>
      <c r="Q21" s="104"/>
      <c r="R21" s="104"/>
      <c r="S21" s="104"/>
      <c r="T21" s="105"/>
      <c r="U21" s="105"/>
      <c r="V21" s="105"/>
      <c r="W21" s="105"/>
      <c r="X21" s="105"/>
      <c r="Y21" s="105"/>
      <c r="Z21" s="105"/>
      <c r="AA21" s="105"/>
      <c r="AB21" s="105"/>
      <c r="AC21" s="106"/>
    </row>
    <row r="22" spans="1:29" x14ac:dyDescent="0.25">
      <c r="A22" s="24"/>
      <c r="B22" s="25"/>
      <c r="C22" s="25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201" t="s">
        <v>42</v>
      </c>
      <c r="B23" s="201"/>
      <c r="C23" s="201"/>
      <c r="D23" s="25"/>
      <c r="E23" s="25"/>
      <c r="F23" s="25"/>
      <c r="G23" s="25"/>
      <c r="H23" s="25"/>
      <c r="I23" s="26"/>
      <c r="L23" s="78"/>
      <c r="M23" s="78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</row>
    <row r="24" spans="1:29" x14ac:dyDescent="0.25">
      <c r="A24" s="10"/>
      <c r="B24" s="6"/>
      <c r="C24" s="40" t="s">
        <v>6</v>
      </c>
      <c r="D24" s="40" t="s">
        <v>5</v>
      </c>
      <c r="E24" s="10"/>
      <c r="F24" s="10"/>
      <c r="G24" s="10"/>
      <c r="H24" s="8"/>
      <c r="I24" s="11"/>
      <c r="J24" s="8"/>
      <c r="K24" s="11"/>
      <c r="L24" s="79"/>
      <c r="M24" s="80"/>
      <c r="N24" s="6"/>
      <c r="O24" s="42"/>
      <c r="P24" s="43"/>
      <c r="Q24" s="43"/>
      <c r="R24" s="43"/>
      <c r="S24" s="43"/>
      <c r="T24" s="44"/>
      <c r="U24" s="44"/>
      <c r="V24" s="44"/>
      <c r="W24" s="44"/>
      <c r="X24" s="44"/>
      <c r="Y24" s="44"/>
      <c r="Z24" s="44"/>
      <c r="AA24" s="44"/>
      <c r="AB24" s="44"/>
      <c r="AC24" s="45"/>
    </row>
    <row r="25" spans="1:29" x14ac:dyDescent="0.25">
      <c r="A25" s="12"/>
      <c r="B25" s="13" t="s">
        <v>43</v>
      </c>
      <c r="C25" s="14"/>
      <c r="D25" s="14"/>
      <c r="E25" s="14"/>
      <c r="F25" s="14"/>
      <c r="G25" s="14"/>
      <c r="H25" s="15"/>
      <c r="I25" s="9"/>
      <c r="J25" s="15"/>
      <c r="K25" s="9"/>
      <c r="L25" s="82"/>
      <c r="M25" s="77"/>
      <c r="N25" s="9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x14ac:dyDescent="0.25">
      <c r="A26" s="16"/>
      <c r="B26" s="17" t="s">
        <v>1</v>
      </c>
      <c r="C26" s="9"/>
      <c r="D26" s="9"/>
      <c r="E26" s="9"/>
      <c r="F26" s="9"/>
      <c r="G26" s="9"/>
      <c r="H26" s="15"/>
      <c r="I26" s="18"/>
      <c r="J26" s="15"/>
      <c r="K26" s="18"/>
      <c r="L26" s="82"/>
      <c r="M26" s="77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8"/>
    </row>
    <row r="27" spans="1:29" s="23" customFormat="1" x14ac:dyDescent="0.25">
      <c r="A27" s="1"/>
      <c r="B27" s="21"/>
      <c r="C27" s="2"/>
      <c r="D27" s="2"/>
      <c r="E27" s="2"/>
      <c r="F27" s="2"/>
      <c r="G27" s="2"/>
      <c r="H27" s="75"/>
      <c r="I27" s="22"/>
      <c r="J27" s="75"/>
      <c r="K27" s="22"/>
      <c r="L27" s="87"/>
      <c r="M27" s="81"/>
      <c r="N27" s="22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2</v>
      </c>
      <c r="C28" s="9"/>
      <c r="D28" s="9"/>
      <c r="E28" s="9"/>
      <c r="F28" s="9"/>
      <c r="G28" s="9"/>
      <c r="H28" s="18"/>
      <c r="I28" s="18"/>
      <c r="J28" s="18"/>
      <c r="K28" s="18"/>
      <c r="L28" s="77"/>
      <c r="M28" s="77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8"/>
    </row>
    <row r="29" spans="1:29" x14ac:dyDescent="0.25">
      <c r="A29" s="1"/>
      <c r="B29" s="21"/>
      <c r="C29" s="32"/>
      <c r="D29" s="2"/>
      <c r="E29" s="76"/>
      <c r="F29" s="76"/>
      <c r="G29" s="76"/>
      <c r="H29" s="22"/>
      <c r="I29" s="22"/>
      <c r="J29" s="2"/>
      <c r="K29" s="22"/>
      <c r="L29" s="81"/>
      <c r="M29" s="81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7" t="s">
        <v>3</v>
      </c>
      <c r="C30" s="9"/>
      <c r="D30" s="9"/>
      <c r="E30" s="9"/>
      <c r="F30" s="9"/>
      <c r="G30" s="9"/>
      <c r="H30" s="18"/>
      <c r="I30" s="18"/>
      <c r="J30" s="34"/>
      <c r="K30" s="18"/>
      <c r="L30" s="77"/>
      <c r="M30" s="77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8"/>
    </row>
    <row r="31" spans="1:29" x14ac:dyDescent="0.25">
      <c r="A31" s="1"/>
      <c r="B31" s="21"/>
      <c r="C31" s="32"/>
      <c r="D31" s="2"/>
      <c r="E31" s="76"/>
      <c r="F31" s="76"/>
      <c r="G31" s="76"/>
      <c r="H31" s="22"/>
      <c r="I31" s="22"/>
      <c r="J31" s="2"/>
      <c r="K31" s="22"/>
      <c r="L31" s="81"/>
      <c r="M31" s="81"/>
      <c r="N31" s="37"/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/>
      <c r="AB31" s="44"/>
      <c r="AC31" s="45"/>
    </row>
    <row r="32" spans="1:29" x14ac:dyDescent="0.25">
      <c r="A32" s="16"/>
      <c r="B32" s="18" t="s">
        <v>45</v>
      </c>
      <c r="C32" s="9"/>
      <c r="D32" s="9"/>
      <c r="E32" s="9"/>
      <c r="F32" s="9"/>
      <c r="G32" s="9"/>
      <c r="H32" s="18"/>
      <c r="I32" s="18"/>
      <c r="J32" s="18"/>
      <c r="K32" s="18"/>
      <c r="L32" s="77"/>
      <c r="M32" s="77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68"/>
    </row>
    <row r="33" spans="1:29" s="23" customFormat="1" x14ac:dyDescent="0.25">
      <c r="A33" s="69"/>
      <c r="B33" s="70" t="s">
        <v>1</v>
      </c>
      <c r="C33" s="34"/>
      <c r="D33" s="34"/>
      <c r="E33" s="34"/>
      <c r="F33" s="34"/>
      <c r="G33" s="34"/>
      <c r="H33" s="71"/>
      <c r="I33" s="71"/>
      <c r="J33" s="71"/>
      <c r="K33" s="71"/>
      <c r="L33" s="86"/>
      <c r="M33" s="86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2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81"/>
      <c r="M34" s="81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9"/>
      <c r="B35" s="70" t="s">
        <v>2</v>
      </c>
      <c r="C35" s="34"/>
      <c r="D35" s="34"/>
      <c r="E35" s="34"/>
      <c r="F35" s="34"/>
      <c r="G35" s="34"/>
      <c r="H35" s="71"/>
      <c r="I35" s="71"/>
      <c r="J35" s="71"/>
      <c r="K35" s="71"/>
      <c r="L35" s="86"/>
      <c r="M35" s="86"/>
      <c r="N35" s="73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2"/>
    </row>
    <row r="36" spans="1:29" x14ac:dyDescent="0.25">
      <c r="A36" s="1"/>
      <c r="B36" s="21"/>
      <c r="C36" s="2"/>
      <c r="D36" s="2"/>
      <c r="E36" s="2"/>
      <c r="F36" s="2"/>
      <c r="G36" s="2"/>
      <c r="H36" s="22"/>
      <c r="I36" s="22"/>
      <c r="J36" s="22"/>
      <c r="K36" s="22"/>
      <c r="L36" s="81"/>
      <c r="M36" s="81"/>
      <c r="N36" s="6"/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/>
    </row>
    <row r="37" spans="1:29" s="23" customFormat="1" x14ac:dyDescent="0.25">
      <c r="A37" s="69"/>
      <c r="B37" s="70" t="s">
        <v>3</v>
      </c>
      <c r="C37" s="34"/>
      <c r="D37" s="34"/>
      <c r="E37" s="34"/>
      <c r="F37" s="34"/>
      <c r="G37" s="34"/>
      <c r="H37" s="71"/>
      <c r="I37" s="71"/>
      <c r="J37" s="71"/>
      <c r="K37" s="71"/>
      <c r="L37" s="86"/>
      <c r="M37" s="86"/>
      <c r="N37" s="73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2"/>
    </row>
    <row r="38" spans="1:29" ht="15.75" thickBot="1" x14ac:dyDescent="0.3">
      <c r="A38" s="93"/>
      <c r="B38" s="94"/>
      <c r="C38" s="96"/>
      <c r="D38" s="96"/>
      <c r="E38" s="96"/>
      <c r="F38" s="96"/>
      <c r="G38" s="96"/>
      <c r="H38" s="95"/>
      <c r="I38" s="95"/>
      <c r="J38" s="95"/>
      <c r="K38" s="95"/>
      <c r="L38" s="97"/>
      <c r="M38" s="97"/>
      <c r="N38" s="107"/>
      <c r="O38" s="98"/>
      <c r="P38" s="99"/>
      <c r="Q38" s="99"/>
      <c r="R38" s="99"/>
      <c r="S38" s="99"/>
      <c r="T38" s="100"/>
      <c r="U38" s="100"/>
      <c r="V38" s="100"/>
      <c r="W38" s="100"/>
      <c r="X38" s="100"/>
      <c r="Y38" s="100"/>
      <c r="Z38" s="100"/>
      <c r="AA38" s="100"/>
      <c r="AB38" s="100"/>
      <c r="AC38" s="89"/>
    </row>
    <row r="39" spans="1:29" ht="15.75" thickBot="1" x14ac:dyDescent="0.3">
      <c r="A39" s="115"/>
      <c r="B39" s="116" t="s">
        <v>46</v>
      </c>
      <c r="C39" s="117"/>
      <c r="D39" s="117"/>
      <c r="E39" s="117"/>
      <c r="F39" s="117"/>
      <c r="G39" s="117"/>
      <c r="H39" s="118"/>
      <c r="I39" s="118"/>
      <c r="J39" s="118">
        <f>SUM(J25:J38)</f>
        <v>0</v>
      </c>
      <c r="K39" s="118"/>
      <c r="L39" s="119"/>
      <c r="M39" s="119"/>
      <c r="N39" s="102"/>
      <c r="O39" s="120"/>
      <c r="P39" s="121"/>
      <c r="Q39" s="121"/>
      <c r="R39" s="121"/>
      <c r="S39" s="121"/>
      <c r="T39" s="122"/>
      <c r="U39" s="122"/>
      <c r="V39" s="122"/>
      <c r="W39" s="122"/>
      <c r="X39" s="122"/>
      <c r="Y39" s="122"/>
      <c r="Z39" s="122"/>
      <c r="AA39" s="122"/>
      <c r="AB39" s="122"/>
      <c r="AC39" s="123"/>
    </row>
    <row r="40" spans="1:29" ht="15.75" thickBot="1" x14ac:dyDescent="0.3">
      <c r="A40" s="108"/>
      <c r="B40" s="109"/>
      <c r="C40" s="110"/>
      <c r="D40" s="110"/>
      <c r="E40" s="110"/>
      <c r="F40" s="110"/>
      <c r="G40" s="110"/>
      <c r="H40" s="111"/>
      <c r="I40" s="111"/>
      <c r="J40" s="112"/>
      <c r="K40" s="112"/>
      <c r="L40" s="113"/>
      <c r="M40" s="113"/>
      <c r="N40" s="112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114"/>
    </row>
    <row r="41" spans="1:29" x14ac:dyDescent="0.25">
      <c r="A41" s="201" t="s">
        <v>47</v>
      </c>
      <c r="B41" s="201"/>
      <c r="C41" s="201"/>
      <c r="D41" s="25"/>
      <c r="E41" s="25"/>
      <c r="F41" s="25"/>
      <c r="G41" s="25"/>
      <c r="H41" s="25"/>
      <c r="I41" s="26"/>
      <c r="L41" s="78"/>
      <c r="M41" s="78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</row>
    <row r="42" spans="1:29" x14ac:dyDescent="0.25">
      <c r="A42" s="10"/>
      <c r="B42" s="6"/>
      <c r="C42" s="40" t="s">
        <v>6</v>
      </c>
      <c r="D42" s="40" t="s">
        <v>5</v>
      </c>
      <c r="E42" s="10"/>
      <c r="F42" s="10"/>
      <c r="G42" s="10"/>
      <c r="H42" s="8"/>
      <c r="I42" s="11"/>
      <c r="J42" s="8"/>
      <c r="K42" s="11"/>
      <c r="L42" s="79"/>
      <c r="M42" s="80"/>
      <c r="N42" s="6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2"/>
      <c r="B43" s="13" t="s">
        <v>48</v>
      </c>
      <c r="C43" s="14"/>
      <c r="D43" s="14"/>
      <c r="E43" s="14"/>
      <c r="F43" s="14"/>
      <c r="G43" s="14"/>
      <c r="H43" s="15"/>
      <c r="I43" s="9"/>
      <c r="J43" s="15"/>
      <c r="K43" s="9"/>
      <c r="L43" s="82"/>
      <c r="M43" s="77"/>
      <c r="N43" s="9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x14ac:dyDescent="0.25">
      <c r="A44" s="16"/>
      <c r="B44" s="17" t="s">
        <v>1</v>
      </c>
      <c r="C44" s="9"/>
      <c r="D44" s="9"/>
      <c r="E44" s="9"/>
      <c r="F44" s="9"/>
      <c r="G44" s="9"/>
      <c r="H44" s="15"/>
      <c r="I44" s="18"/>
      <c r="J44" s="15"/>
      <c r="K44" s="18"/>
      <c r="L44" s="82"/>
      <c r="M44" s="77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68"/>
    </row>
    <row r="45" spans="1:29" s="152" customFormat="1" ht="90" x14ac:dyDescent="0.25">
      <c r="A45" s="145">
        <v>3</v>
      </c>
      <c r="B45" s="146"/>
      <c r="C45" s="147" t="s">
        <v>268</v>
      </c>
      <c r="D45" s="140" t="s">
        <v>269</v>
      </c>
      <c r="E45" s="166" t="s">
        <v>97</v>
      </c>
      <c r="F45" s="166" t="s">
        <v>142</v>
      </c>
      <c r="G45" s="166" t="s">
        <v>143</v>
      </c>
      <c r="H45" s="168" t="s">
        <v>202</v>
      </c>
      <c r="I45" s="149" t="s">
        <v>270</v>
      </c>
      <c r="J45" s="148">
        <f>SUM(O45:AC45)</f>
        <v>130</v>
      </c>
      <c r="K45" s="149"/>
      <c r="L45" s="150">
        <v>42826</v>
      </c>
      <c r="M45" s="150">
        <v>43100</v>
      </c>
      <c r="N45" s="37" t="s">
        <v>25</v>
      </c>
      <c r="O45" s="42">
        <v>130</v>
      </c>
      <c r="P45" s="43"/>
      <c r="Q45" s="43"/>
      <c r="R45" s="43"/>
      <c r="S45" s="43"/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 x14ac:dyDescent="0.25">
      <c r="A46" s="145">
        <v>3</v>
      </c>
      <c r="B46" s="146"/>
      <c r="C46" s="147" t="s">
        <v>268</v>
      </c>
      <c r="D46" s="140" t="s">
        <v>269</v>
      </c>
      <c r="E46" s="166" t="s">
        <v>97</v>
      </c>
      <c r="F46" s="166" t="s">
        <v>142</v>
      </c>
      <c r="G46" s="166" t="s">
        <v>143</v>
      </c>
      <c r="H46" s="168" t="s">
        <v>202</v>
      </c>
      <c r="I46" s="149" t="s">
        <v>270</v>
      </c>
      <c r="J46" s="148">
        <f>SUM(O46:AC46)</f>
        <v>678</v>
      </c>
      <c r="K46" s="149"/>
      <c r="L46" s="150">
        <v>43191</v>
      </c>
      <c r="M46" s="150">
        <v>44561</v>
      </c>
      <c r="N46" s="37" t="s">
        <v>26</v>
      </c>
      <c r="O46" s="42"/>
      <c r="P46" s="43">
        <v>130</v>
      </c>
      <c r="Q46" s="43">
        <v>130</v>
      </c>
      <c r="R46" s="43">
        <v>209</v>
      </c>
      <c r="S46" s="43">
        <v>209</v>
      </c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 x14ac:dyDescent="0.25">
      <c r="A47" s="145">
        <v>3</v>
      </c>
      <c r="B47" s="146"/>
      <c r="C47" s="147" t="s">
        <v>268</v>
      </c>
      <c r="D47" s="140" t="s">
        <v>269</v>
      </c>
      <c r="E47" s="166" t="s">
        <v>97</v>
      </c>
      <c r="F47" s="166" t="s">
        <v>142</v>
      </c>
      <c r="G47" s="166" t="s">
        <v>143</v>
      </c>
      <c r="H47" s="168" t="s">
        <v>202</v>
      </c>
      <c r="I47" s="149" t="s">
        <v>270</v>
      </c>
      <c r="J47" s="148">
        <f>SUM(O47:AC47)</f>
        <v>2090</v>
      </c>
      <c r="K47" s="149"/>
      <c r="L47" s="150">
        <v>44652</v>
      </c>
      <c r="M47" s="150">
        <v>48213</v>
      </c>
      <c r="N47" s="37" t="s">
        <v>27</v>
      </c>
      <c r="O47" s="42"/>
      <c r="P47" s="43"/>
      <c r="Q47" s="43"/>
      <c r="R47" s="43"/>
      <c r="S47" s="43"/>
      <c r="T47" s="44">
        <v>209</v>
      </c>
      <c r="U47" s="44">
        <v>209</v>
      </c>
      <c r="V47" s="44">
        <v>209</v>
      </c>
      <c r="W47" s="44">
        <v>209</v>
      </c>
      <c r="X47" s="44">
        <v>209</v>
      </c>
      <c r="Y47" s="44">
        <v>209</v>
      </c>
      <c r="Z47" s="44">
        <v>209</v>
      </c>
      <c r="AA47" s="44">
        <v>209</v>
      </c>
      <c r="AB47" s="44">
        <v>209</v>
      </c>
      <c r="AC47" s="45">
        <v>209</v>
      </c>
    </row>
    <row r="48" spans="1:29" s="152" customFormat="1" x14ac:dyDescent="0.25">
      <c r="A48" s="145"/>
      <c r="B48" s="146"/>
      <c r="C48" s="147"/>
      <c r="D48" s="148"/>
      <c r="E48" s="166"/>
      <c r="F48" s="166"/>
      <c r="G48" s="166"/>
      <c r="H48" s="168"/>
      <c r="I48" s="149"/>
      <c r="J48" s="148"/>
      <c r="K48" s="149"/>
      <c r="L48" s="150"/>
      <c r="M48" s="150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7" t="s">
        <v>2</v>
      </c>
      <c r="C49" s="9"/>
      <c r="D49" s="9"/>
      <c r="E49" s="9"/>
      <c r="F49" s="9"/>
      <c r="G49" s="9"/>
      <c r="H49" s="18"/>
      <c r="I49" s="18"/>
      <c r="J49" s="18"/>
      <c r="K49" s="18"/>
      <c r="L49" s="77"/>
      <c r="M49" s="77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x14ac:dyDescent="0.25">
      <c r="A50" s="1"/>
      <c r="B50" s="21"/>
      <c r="C50" s="88"/>
      <c r="D50" s="2"/>
      <c r="E50" s="76"/>
      <c r="F50" s="76"/>
      <c r="G50" s="76"/>
      <c r="H50" s="22"/>
      <c r="I50" s="22"/>
      <c r="J50" s="2"/>
      <c r="K50" s="22"/>
      <c r="L50" s="81"/>
      <c r="M50" s="81"/>
      <c r="N50" s="37"/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/>
    </row>
    <row r="51" spans="1:29" x14ac:dyDescent="0.25">
      <c r="A51" s="16"/>
      <c r="B51" s="17" t="s">
        <v>3</v>
      </c>
      <c r="C51" s="9"/>
      <c r="D51" s="9"/>
      <c r="E51" s="9"/>
      <c r="F51" s="9"/>
      <c r="G51" s="9"/>
      <c r="H51" s="18"/>
      <c r="I51" s="18"/>
      <c r="J51" s="34"/>
      <c r="K51" s="18"/>
      <c r="L51" s="77"/>
      <c r="M51" s="77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68"/>
    </row>
    <row r="52" spans="1:29" x14ac:dyDescent="0.25">
      <c r="A52" s="1"/>
      <c r="B52" s="21"/>
      <c r="C52" s="32"/>
      <c r="D52" s="2"/>
      <c r="E52" s="76"/>
      <c r="F52" s="76"/>
      <c r="G52" s="76"/>
      <c r="H52" s="22"/>
      <c r="I52" s="22"/>
      <c r="J52" s="2"/>
      <c r="K52" s="22"/>
      <c r="L52" s="81"/>
      <c r="M52" s="81"/>
      <c r="N52" s="37"/>
      <c r="O52" s="42"/>
      <c r="P52" s="43"/>
      <c r="Q52" s="43"/>
      <c r="R52" s="43"/>
      <c r="S52" s="43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 x14ac:dyDescent="0.25">
      <c r="A53" s="16"/>
      <c r="B53" s="18" t="s">
        <v>49</v>
      </c>
      <c r="C53" s="9"/>
      <c r="D53" s="9"/>
      <c r="E53" s="9"/>
      <c r="F53" s="9"/>
      <c r="G53" s="9"/>
      <c r="H53" s="18"/>
      <c r="I53" s="18"/>
      <c r="J53" s="18"/>
      <c r="K53" s="18"/>
      <c r="L53" s="77"/>
      <c r="M53" s="77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68"/>
    </row>
    <row r="54" spans="1:29" s="23" customFormat="1" x14ac:dyDescent="0.25">
      <c r="A54" s="69"/>
      <c r="B54" s="70" t="s">
        <v>1</v>
      </c>
      <c r="C54" s="34"/>
      <c r="D54" s="34"/>
      <c r="E54" s="34"/>
      <c r="F54" s="34"/>
      <c r="G54" s="34"/>
      <c r="H54" s="71"/>
      <c r="I54" s="71"/>
      <c r="J54" s="71"/>
      <c r="K54" s="71"/>
      <c r="L54" s="86"/>
      <c r="M54" s="86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2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1"/>
      <c r="M55" s="81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s="23" customFormat="1" x14ac:dyDescent="0.25">
      <c r="A56" s="69"/>
      <c r="B56" s="70" t="s">
        <v>2</v>
      </c>
      <c r="C56" s="34"/>
      <c r="D56" s="34"/>
      <c r="E56" s="34"/>
      <c r="F56" s="34"/>
      <c r="G56" s="34"/>
      <c r="H56" s="71"/>
      <c r="I56" s="71"/>
      <c r="J56" s="71"/>
      <c r="K56" s="71"/>
      <c r="L56" s="86"/>
      <c r="M56" s="86"/>
      <c r="N56" s="73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2"/>
    </row>
    <row r="57" spans="1:29" x14ac:dyDescent="0.25">
      <c r="A57" s="1"/>
      <c r="B57" s="21"/>
      <c r="C57" s="2"/>
      <c r="D57" s="2"/>
      <c r="E57" s="2"/>
      <c r="F57" s="2"/>
      <c r="G57" s="2"/>
      <c r="H57" s="22"/>
      <c r="I57" s="22"/>
      <c r="J57" s="22"/>
      <c r="K57" s="22"/>
      <c r="L57" s="81"/>
      <c r="M57" s="81"/>
      <c r="N57" s="6"/>
      <c r="O57" s="42"/>
      <c r="P57" s="43"/>
      <c r="Q57" s="43"/>
      <c r="R57" s="43"/>
      <c r="S57" s="43"/>
      <c r="T57" s="44"/>
      <c r="U57" s="44"/>
      <c r="V57" s="44"/>
      <c r="W57" s="44"/>
      <c r="X57" s="44"/>
      <c r="Y57" s="44"/>
      <c r="Z57" s="44"/>
      <c r="AA57" s="44"/>
      <c r="AB57" s="44"/>
      <c r="AC57" s="45"/>
    </row>
    <row r="58" spans="1:29" s="23" customFormat="1" x14ac:dyDescent="0.25">
      <c r="A58" s="69"/>
      <c r="B58" s="70" t="s">
        <v>3</v>
      </c>
      <c r="C58" s="34"/>
      <c r="D58" s="34"/>
      <c r="E58" s="34"/>
      <c r="F58" s="34"/>
      <c r="G58" s="34"/>
      <c r="H58" s="71"/>
      <c r="I58" s="71"/>
      <c r="J58" s="71"/>
      <c r="K58" s="71"/>
      <c r="L58" s="86"/>
      <c r="M58" s="86"/>
      <c r="N58" s="73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2"/>
    </row>
    <row r="59" spans="1:29" x14ac:dyDescent="0.25">
      <c r="A59" s="1"/>
      <c r="B59" s="21"/>
      <c r="C59" s="2"/>
      <c r="D59" s="2"/>
      <c r="E59" s="2"/>
      <c r="F59" s="2"/>
      <c r="G59" s="2"/>
      <c r="H59" s="22"/>
      <c r="I59" s="22"/>
      <c r="J59" s="22"/>
      <c r="K59" s="22"/>
      <c r="L59" s="81"/>
      <c r="M59" s="81"/>
      <c r="N59" s="6"/>
      <c r="O59" s="42"/>
      <c r="P59" s="43"/>
      <c r="Q59" s="43"/>
      <c r="R59" s="43"/>
      <c r="S59" s="43"/>
      <c r="T59" s="44"/>
      <c r="U59" s="44"/>
      <c r="V59" s="44"/>
      <c r="W59" s="44"/>
      <c r="X59" s="44"/>
      <c r="Y59" s="44"/>
      <c r="Z59" s="44"/>
      <c r="AA59" s="44"/>
      <c r="AB59" s="44"/>
      <c r="AC59" s="45"/>
    </row>
    <row r="60" spans="1:29" x14ac:dyDescent="0.25">
      <c r="A60" s="16"/>
      <c r="B60" s="18" t="s">
        <v>50</v>
      </c>
      <c r="C60" s="9"/>
      <c r="D60" s="9"/>
      <c r="E60" s="9"/>
      <c r="F60" s="9"/>
      <c r="G60" s="9"/>
      <c r="H60" s="18"/>
      <c r="I60" s="18"/>
      <c r="J60" s="18"/>
      <c r="K60" s="18"/>
      <c r="L60" s="77"/>
      <c r="M60" s="77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68"/>
    </row>
    <row r="61" spans="1:29" s="23" customFormat="1" x14ac:dyDescent="0.25">
      <c r="A61" s="69"/>
      <c r="B61" s="70" t="s">
        <v>1</v>
      </c>
      <c r="C61" s="34"/>
      <c r="D61" s="34"/>
      <c r="E61" s="34"/>
      <c r="F61" s="34"/>
      <c r="G61" s="34"/>
      <c r="H61" s="71"/>
      <c r="I61" s="71"/>
      <c r="J61" s="71"/>
      <c r="K61" s="71"/>
      <c r="L61" s="86"/>
      <c r="M61" s="86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2"/>
    </row>
    <row r="62" spans="1:29" x14ac:dyDescent="0.25">
      <c r="A62" s="1"/>
      <c r="B62" s="21"/>
      <c r="C62" s="2"/>
      <c r="D62" s="2"/>
      <c r="E62" s="2"/>
      <c r="F62" s="2"/>
      <c r="G62" s="2"/>
      <c r="H62" s="22"/>
      <c r="I62" s="22"/>
      <c r="J62" s="22"/>
      <c r="K62" s="22"/>
      <c r="L62" s="81"/>
      <c r="M62" s="81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23" customFormat="1" x14ac:dyDescent="0.25">
      <c r="A63" s="69"/>
      <c r="B63" s="70" t="s">
        <v>2</v>
      </c>
      <c r="C63" s="34"/>
      <c r="D63" s="34"/>
      <c r="E63" s="34"/>
      <c r="F63" s="34"/>
      <c r="G63" s="34"/>
      <c r="H63" s="71"/>
      <c r="I63" s="71"/>
      <c r="J63" s="71"/>
      <c r="K63" s="71"/>
      <c r="L63" s="86"/>
      <c r="M63" s="86"/>
      <c r="N63" s="73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2"/>
    </row>
    <row r="64" spans="1:29" x14ac:dyDescent="0.25">
      <c r="A64" s="1"/>
      <c r="B64" s="21"/>
      <c r="C64" s="2"/>
      <c r="D64" s="2"/>
      <c r="E64" s="2"/>
      <c r="F64" s="2"/>
      <c r="G64" s="2"/>
      <c r="H64" s="22"/>
      <c r="I64" s="22"/>
      <c r="J64" s="22"/>
      <c r="K64" s="22"/>
      <c r="L64" s="81"/>
      <c r="M64" s="81"/>
      <c r="N64" s="6"/>
      <c r="O64" s="42"/>
      <c r="P64" s="43"/>
      <c r="Q64" s="43"/>
      <c r="R64" s="43"/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 s="23" customFormat="1" x14ac:dyDescent="0.25">
      <c r="A65" s="69"/>
      <c r="B65" s="70" t="s">
        <v>3</v>
      </c>
      <c r="C65" s="34"/>
      <c r="D65" s="34"/>
      <c r="E65" s="34"/>
      <c r="F65" s="34"/>
      <c r="G65" s="34"/>
      <c r="H65" s="71"/>
      <c r="I65" s="71"/>
      <c r="J65" s="71"/>
      <c r="K65" s="71"/>
      <c r="L65" s="86"/>
      <c r="M65" s="86"/>
      <c r="N65" s="73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2"/>
    </row>
    <row r="66" spans="1:29" ht="15.75" thickBot="1" x14ac:dyDescent="0.3">
      <c r="A66" s="1"/>
      <c r="B66" s="90"/>
      <c r="C66" s="2"/>
      <c r="D66" s="2"/>
      <c r="E66" s="2"/>
      <c r="F66" s="2"/>
      <c r="G66" s="2"/>
      <c r="H66" s="22"/>
      <c r="I66" s="22"/>
      <c r="J66" s="22"/>
      <c r="K66" s="22"/>
      <c r="L66" s="81"/>
      <c r="M66" s="81"/>
      <c r="N66" s="6"/>
      <c r="O66" s="42"/>
      <c r="P66" s="43"/>
      <c r="Q66" s="43"/>
      <c r="R66" s="43"/>
      <c r="S66" s="43"/>
      <c r="T66" s="44"/>
      <c r="U66" s="44"/>
      <c r="V66" s="44"/>
      <c r="W66" s="44"/>
      <c r="X66" s="44"/>
      <c r="Y66" s="44"/>
      <c r="Z66" s="44"/>
      <c r="AA66" s="44"/>
      <c r="AB66" s="44"/>
      <c r="AC66" s="89"/>
    </row>
    <row r="67" spans="1:29" s="65" customFormat="1" ht="15.75" thickBot="1" x14ac:dyDescent="0.25">
      <c r="A67" s="58"/>
      <c r="B67" s="59" t="s">
        <v>0</v>
      </c>
      <c r="C67" s="59"/>
      <c r="D67" s="59"/>
      <c r="E67" s="59"/>
      <c r="F67" s="59"/>
      <c r="G67" s="59"/>
      <c r="H67" s="59"/>
      <c r="I67" s="59"/>
      <c r="J67" s="59">
        <f>SUM(J43:J66)</f>
        <v>2898</v>
      </c>
      <c r="K67" s="59">
        <v>220</v>
      </c>
      <c r="L67" s="59"/>
      <c r="M67" s="59"/>
      <c r="N67" s="60"/>
      <c r="O67" s="61">
        <f t="shared" ref="O67:AC67" si="1">SUM(O11:O66)</f>
        <v>141</v>
      </c>
      <c r="P67" s="62">
        <f t="shared" si="1"/>
        <v>141</v>
      </c>
      <c r="Q67" s="62">
        <f t="shared" si="1"/>
        <v>141</v>
      </c>
      <c r="R67" s="62">
        <f t="shared" si="1"/>
        <v>220</v>
      </c>
      <c r="S67" s="62">
        <f t="shared" si="1"/>
        <v>220</v>
      </c>
      <c r="T67" s="63">
        <f t="shared" si="1"/>
        <v>220</v>
      </c>
      <c r="U67" s="63">
        <f t="shared" si="1"/>
        <v>220</v>
      </c>
      <c r="V67" s="63">
        <f t="shared" si="1"/>
        <v>220</v>
      </c>
      <c r="W67" s="63">
        <f t="shared" si="1"/>
        <v>220</v>
      </c>
      <c r="X67" s="63">
        <f t="shared" si="1"/>
        <v>220</v>
      </c>
      <c r="Y67" s="63">
        <f t="shared" si="1"/>
        <v>220</v>
      </c>
      <c r="Z67" s="63">
        <f t="shared" si="1"/>
        <v>220</v>
      </c>
      <c r="AA67" s="63">
        <f t="shared" si="1"/>
        <v>220</v>
      </c>
      <c r="AB67" s="63">
        <f t="shared" si="1"/>
        <v>220</v>
      </c>
      <c r="AC67" s="64">
        <f t="shared" si="1"/>
        <v>220</v>
      </c>
    </row>
    <row r="68" spans="1:29" ht="15.75" x14ac:dyDescent="0.25">
      <c r="K68" s="36" t="s">
        <v>59</v>
      </c>
    </row>
    <row r="69" spans="1:29" s="39" customFormat="1" ht="15.75" x14ac:dyDescent="0.25">
      <c r="K69" s="46"/>
    </row>
    <row r="70" spans="1:29" s="39" customFormat="1" ht="60" x14ac:dyDescent="0.25">
      <c r="A70" s="47"/>
      <c r="B70" s="48" t="s">
        <v>35</v>
      </c>
      <c r="C70" s="49" t="s">
        <v>36</v>
      </c>
      <c r="K70" s="46"/>
    </row>
    <row r="71" spans="1:29" s="39" customFormat="1" ht="15.75" x14ac:dyDescent="0.25">
      <c r="A71" s="50" t="s">
        <v>37</v>
      </c>
      <c r="B71" s="51" t="s">
        <v>60</v>
      </c>
      <c r="C71" s="52">
        <f>K67</f>
        <v>220</v>
      </c>
      <c r="K71" s="46"/>
    </row>
    <row r="72" spans="1:29" s="39" customFormat="1" ht="15.75" x14ac:dyDescent="0.25">
      <c r="A72" s="50" t="s">
        <v>38</v>
      </c>
      <c r="B72" s="51" t="s">
        <v>61</v>
      </c>
      <c r="C72" s="52">
        <f>C71*4</f>
        <v>880</v>
      </c>
      <c r="K72" s="46"/>
    </row>
    <row r="73" spans="1:29" s="39" customFormat="1" ht="15.75" thickBot="1" x14ac:dyDescent="0.3">
      <c r="A73" s="53" t="s">
        <v>39</v>
      </c>
      <c r="B73" s="54" t="s">
        <v>62</v>
      </c>
      <c r="C73" s="55">
        <f>C71*10</f>
        <v>2200</v>
      </c>
    </row>
    <row r="74" spans="1:29" s="39" customFormat="1" x14ac:dyDescent="0.25">
      <c r="A74" s="56"/>
      <c r="B74" s="57"/>
      <c r="C74" s="57"/>
    </row>
    <row r="77" spans="1:29" x14ac:dyDescent="0.25">
      <c r="B77" s="27"/>
    </row>
    <row r="78" spans="1:29" x14ac:dyDescent="0.25">
      <c r="B78" s="28"/>
    </row>
    <row r="79" spans="1:29" x14ac:dyDescent="0.25">
      <c r="B79" s="28"/>
    </row>
    <row r="80" spans="1:29" x14ac:dyDescent="0.25">
      <c r="B80" s="28"/>
    </row>
    <row r="81" spans="2:2" x14ac:dyDescent="0.25">
      <c r="B81" s="28"/>
    </row>
    <row r="83" spans="2:2" x14ac:dyDescent="0.25">
      <c r="B83" s="29"/>
    </row>
    <row r="91" spans="2:2" x14ac:dyDescent="0.25">
      <c r="B91" s="29"/>
    </row>
  </sheetData>
  <mergeCells count="50">
    <mergeCell ref="AB10:AB11"/>
    <mergeCell ref="L10:L11"/>
    <mergeCell ref="M10:M11"/>
    <mergeCell ref="T10:T11"/>
    <mergeCell ref="A1:AC1"/>
    <mergeCell ref="A2:AC2"/>
    <mergeCell ref="A3:J3"/>
    <mergeCell ref="K3:Q3"/>
    <mergeCell ref="R3:AC3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X10:X11"/>
    <mergeCell ref="Y10:Y11"/>
    <mergeCell ref="Z10:Z11"/>
    <mergeCell ref="AA10:AA11"/>
    <mergeCell ref="A9:A11"/>
    <mergeCell ref="B9:D10"/>
    <mergeCell ref="E9:G9"/>
    <mergeCell ref="H9:H11"/>
    <mergeCell ref="E10:E11"/>
    <mergeCell ref="F10:F11"/>
    <mergeCell ref="G10:G11"/>
    <mergeCell ref="J10:J11"/>
    <mergeCell ref="A23:C23"/>
    <mergeCell ref="A41:C41"/>
    <mergeCell ref="V10:V11"/>
    <mergeCell ref="W10:W11"/>
    <mergeCell ref="P10:P11"/>
    <mergeCell ref="N10:N11"/>
    <mergeCell ref="O10:O11"/>
    <mergeCell ref="Q10:Q11"/>
    <mergeCell ref="R10:R11"/>
    <mergeCell ref="S10:S11"/>
    <mergeCell ref="I9:I11"/>
    <mergeCell ref="U10:U11"/>
    <mergeCell ref="K9:K11"/>
    <mergeCell ref="L9:M9"/>
    <mergeCell ref="O9:AC9"/>
    <mergeCell ref="AC10:AC11"/>
  </mergeCells>
  <phoneticPr fontId="8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1"/>
  <sheetViews>
    <sheetView topLeftCell="A16" zoomScale="50" zoomScaleNormal="50" workbookViewId="0">
      <selection activeCell="D45" sqref="D45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22" t="s">
        <v>57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</row>
    <row r="2" spans="1:29" x14ac:dyDescent="0.25">
      <c r="A2" s="225" t="s">
        <v>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</row>
    <row r="3" spans="1:29" x14ac:dyDescent="0.25">
      <c r="A3" s="206" t="s">
        <v>7</v>
      </c>
      <c r="B3" s="207"/>
      <c r="C3" s="207"/>
      <c r="D3" s="207"/>
      <c r="E3" s="207"/>
      <c r="F3" s="207"/>
      <c r="G3" s="207"/>
      <c r="H3" s="207"/>
      <c r="I3" s="207"/>
      <c r="J3" s="207"/>
      <c r="K3" s="228" t="s">
        <v>271</v>
      </c>
      <c r="L3" s="228"/>
      <c r="M3" s="228"/>
      <c r="N3" s="228"/>
      <c r="O3" s="228"/>
      <c r="P3" s="228"/>
      <c r="Q3" s="228"/>
      <c r="R3" s="228" t="s">
        <v>197</v>
      </c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9"/>
    </row>
    <row r="4" spans="1:29" x14ac:dyDescent="0.25">
      <c r="A4" s="206" t="s">
        <v>8</v>
      </c>
      <c r="B4" s="207"/>
      <c r="C4" s="207"/>
      <c r="D4" s="207"/>
      <c r="E4" s="207"/>
      <c r="F4" s="207"/>
      <c r="G4" s="207"/>
      <c r="H4" s="207"/>
      <c r="I4" s="207"/>
      <c r="J4" s="207"/>
      <c r="K4" s="230" t="s">
        <v>24</v>
      </c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9"/>
    </row>
    <row r="5" spans="1:29" x14ac:dyDescent="0.25">
      <c r="A5" s="206" t="s">
        <v>22</v>
      </c>
      <c r="B5" s="207"/>
      <c r="C5" s="207"/>
      <c r="D5" s="207"/>
      <c r="E5" s="207"/>
      <c r="F5" s="207"/>
      <c r="G5" s="207"/>
      <c r="H5" s="207"/>
      <c r="I5" s="207"/>
      <c r="J5" s="207"/>
      <c r="K5" s="228" t="s">
        <v>40</v>
      </c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9"/>
    </row>
    <row r="6" spans="1:29" x14ac:dyDescent="0.25">
      <c r="A6" s="206" t="s">
        <v>9</v>
      </c>
      <c r="B6" s="207"/>
      <c r="C6" s="207"/>
      <c r="D6" s="207"/>
      <c r="E6" s="207"/>
      <c r="F6" s="207"/>
      <c r="G6" s="207"/>
      <c r="H6" s="207"/>
      <c r="I6" s="207"/>
      <c r="J6" s="207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9"/>
    </row>
    <row r="7" spans="1:29" x14ac:dyDescent="0.25">
      <c r="A7" s="206" t="s">
        <v>10</v>
      </c>
      <c r="B7" s="207"/>
      <c r="C7" s="207"/>
      <c r="D7" s="207"/>
      <c r="E7" s="207"/>
      <c r="F7" s="207"/>
      <c r="G7" s="207"/>
      <c r="H7" s="207"/>
      <c r="I7" s="207"/>
      <c r="J7" s="207"/>
      <c r="K7" s="288" t="s">
        <v>265</v>
      </c>
      <c r="L7" s="288"/>
      <c r="M7" s="288"/>
      <c r="N7" s="288"/>
      <c r="O7" s="288"/>
      <c r="P7" s="288"/>
      <c r="Q7" s="288"/>
      <c r="R7" s="228" t="s">
        <v>272</v>
      </c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9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 x14ac:dyDescent="0.25">
      <c r="A9" s="216" t="s">
        <v>11</v>
      </c>
      <c r="B9" s="214" t="s">
        <v>28</v>
      </c>
      <c r="C9" s="215"/>
      <c r="D9" s="216"/>
      <c r="E9" s="210" t="s">
        <v>29</v>
      </c>
      <c r="F9" s="240"/>
      <c r="G9" s="241"/>
      <c r="H9" s="212" t="s">
        <v>12</v>
      </c>
      <c r="I9" s="212" t="s">
        <v>13</v>
      </c>
      <c r="J9" s="38" t="s">
        <v>14</v>
      </c>
      <c r="K9" s="212" t="s">
        <v>58</v>
      </c>
      <c r="L9" s="212" t="s">
        <v>15</v>
      </c>
      <c r="M9" s="212"/>
      <c r="N9" s="38" t="s">
        <v>16</v>
      </c>
      <c r="O9" s="212" t="s">
        <v>17</v>
      </c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42"/>
    </row>
    <row r="10" spans="1:29" s="39" customFormat="1" ht="30" customHeight="1" x14ac:dyDescent="0.25">
      <c r="A10" s="219"/>
      <c r="B10" s="217"/>
      <c r="C10" s="218"/>
      <c r="D10" s="219"/>
      <c r="E10" s="210" t="s">
        <v>30</v>
      </c>
      <c r="F10" s="210" t="s">
        <v>31</v>
      </c>
      <c r="G10" s="210" t="s">
        <v>32</v>
      </c>
      <c r="H10" s="212"/>
      <c r="I10" s="212"/>
      <c r="J10" s="237" t="s">
        <v>18</v>
      </c>
      <c r="K10" s="212"/>
      <c r="L10" s="231" t="s">
        <v>19</v>
      </c>
      <c r="M10" s="231" t="s">
        <v>20</v>
      </c>
      <c r="N10" s="235" t="s">
        <v>21</v>
      </c>
      <c r="O10" s="220">
        <v>1</v>
      </c>
      <c r="P10" s="233">
        <v>2</v>
      </c>
      <c r="Q10" s="233">
        <v>3</v>
      </c>
      <c r="R10" s="233">
        <v>4</v>
      </c>
      <c r="S10" s="233">
        <v>5</v>
      </c>
      <c r="T10" s="204">
        <v>6</v>
      </c>
      <c r="U10" s="204">
        <v>7</v>
      </c>
      <c r="V10" s="204">
        <v>8</v>
      </c>
      <c r="W10" s="204">
        <v>9</v>
      </c>
      <c r="X10" s="204">
        <v>10</v>
      </c>
      <c r="Y10" s="204">
        <v>11</v>
      </c>
      <c r="Z10" s="204">
        <v>12</v>
      </c>
      <c r="AA10" s="204">
        <v>13</v>
      </c>
      <c r="AB10" s="204">
        <v>14</v>
      </c>
      <c r="AC10" s="243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11"/>
      <c r="F11" s="211"/>
      <c r="G11" s="211"/>
      <c r="H11" s="213"/>
      <c r="I11" s="213"/>
      <c r="J11" s="238"/>
      <c r="K11" s="213"/>
      <c r="L11" s="232"/>
      <c r="M11" s="232"/>
      <c r="N11" s="236"/>
      <c r="O11" s="221"/>
      <c r="P11" s="234"/>
      <c r="Q11" s="234"/>
      <c r="R11" s="234"/>
      <c r="S11" s="234"/>
      <c r="T11" s="205"/>
      <c r="U11" s="205"/>
      <c r="V11" s="205"/>
      <c r="W11" s="205"/>
      <c r="X11" s="205"/>
      <c r="Y11" s="205"/>
      <c r="Z11" s="205"/>
      <c r="AA11" s="205"/>
      <c r="AB11" s="205"/>
      <c r="AC11" s="244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273</v>
      </c>
      <c r="J12" s="2">
        <f>SUM(O12:AC12)</f>
        <v>72.75</v>
      </c>
      <c r="K12" s="22"/>
      <c r="L12" s="81">
        <v>42736</v>
      </c>
      <c r="M12" s="81">
        <v>48213</v>
      </c>
      <c r="N12" s="37"/>
      <c r="O12" s="42">
        <f t="shared" ref="O12:AC12" si="0">0.05*$K$68</f>
        <v>4.8500000000000005</v>
      </c>
      <c r="P12" s="43">
        <f t="shared" si="0"/>
        <v>4.8500000000000005</v>
      </c>
      <c r="Q12" s="43">
        <f t="shared" si="0"/>
        <v>4.8500000000000005</v>
      </c>
      <c r="R12" s="43">
        <f t="shared" si="0"/>
        <v>4.8500000000000005</v>
      </c>
      <c r="S12" s="43">
        <f t="shared" si="0"/>
        <v>4.8500000000000005</v>
      </c>
      <c r="T12" s="44">
        <f t="shared" si="0"/>
        <v>4.8500000000000005</v>
      </c>
      <c r="U12" s="44">
        <f t="shared" si="0"/>
        <v>4.8500000000000005</v>
      </c>
      <c r="V12" s="44">
        <f t="shared" si="0"/>
        <v>4.8500000000000005</v>
      </c>
      <c r="W12" s="44">
        <f t="shared" si="0"/>
        <v>4.8500000000000005</v>
      </c>
      <c r="X12" s="44">
        <f t="shared" si="0"/>
        <v>4.8500000000000005</v>
      </c>
      <c r="Y12" s="44">
        <f t="shared" si="0"/>
        <v>4.8500000000000005</v>
      </c>
      <c r="Z12" s="44">
        <f t="shared" si="0"/>
        <v>4.8500000000000005</v>
      </c>
      <c r="AA12" s="44">
        <f t="shared" si="0"/>
        <v>4.8500000000000005</v>
      </c>
      <c r="AB12" s="44">
        <f t="shared" si="0"/>
        <v>4.8500000000000005</v>
      </c>
      <c r="AC12" s="45">
        <f t="shared" si="0"/>
        <v>4.8500000000000005</v>
      </c>
    </row>
    <row r="13" spans="1:29" x14ac:dyDescent="0.25">
      <c r="A13" s="1">
        <v>2</v>
      </c>
      <c r="B13" s="21"/>
      <c r="C13" s="2"/>
      <c r="D13" s="19"/>
      <c r="E13" s="3"/>
      <c r="F13" s="41"/>
      <c r="G13" s="31"/>
      <c r="H13" s="22"/>
      <c r="I13" s="22"/>
      <c r="J13" s="2"/>
      <c r="K13" s="22"/>
      <c r="L13" s="81"/>
      <c r="M13" s="81"/>
      <c r="N13" s="37"/>
      <c r="O13" s="42"/>
      <c r="P13" s="43"/>
      <c r="Q13" s="43"/>
      <c r="R13" s="43"/>
      <c r="S13" s="43"/>
      <c r="T13" s="44"/>
      <c r="U13" s="44"/>
      <c r="V13" s="44"/>
      <c r="W13" s="44"/>
      <c r="X13" s="44"/>
      <c r="Y13" s="44"/>
      <c r="Z13" s="44"/>
      <c r="AA13" s="44"/>
      <c r="AB13" s="44"/>
      <c r="AC13" s="45"/>
    </row>
    <row r="14" spans="1:29" x14ac:dyDescent="0.25">
      <c r="A14" s="12"/>
      <c r="B14" s="13" t="s">
        <v>44</v>
      </c>
      <c r="C14" s="14"/>
      <c r="D14" s="14"/>
      <c r="E14" s="14"/>
      <c r="F14" s="14"/>
      <c r="G14" s="14"/>
      <c r="H14" s="15"/>
      <c r="I14" s="9"/>
      <c r="J14" s="15"/>
      <c r="K14" s="9"/>
      <c r="L14" s="82"/>
      <c r="M14" s="77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</row>
    <row r="15" spans="1:29" ht="15" customHeight="1" x14ac:dyDescent="0.25">
      <c r="A15" s="16"/>
      <c r="B15" s="17" t="s">
        <v>1</v>
      </c>
      <c r="C15" s="9"/>
      <c r="D15" s="9"/>
      <c r="E15" s="9"/>
      <c r="F15" s="9"/>
      <c r="G15" s="9"/>
      <c r="H15" s="15"/>
      <c r="I15" s="18"/>
      <c r="J15" s="15"/>
      <c r="K15" s="18"/>
      <c r="L15" s="82"/>
      <c r="M15" s="77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</row>
    <row r="16" spans="1:29" x14ac:dyDescent="0.25">
      <c r="A16" s="1"/>
      <c r="B16" s="21"/>
      <c r="C16" s="2"/>
      <c r="D16" s="3"/>
      <c r="E16" s="3"/>
      <c r="F16" s="30"/>
      <c r="G16" s="3"/>
      <c r="H16" s="4"/>
      <c r="I16" s="5"/>
      <c r="J16" s="2"/>
      <c r="K16" s="5"/>
      <c r="L16" s="83"/>
      <c r="M16" s="84"/>
      <c r="N16" s="20"/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/>
      <c r="Z16" s="44"/>
      <c r="AA16" s="44"/>
      <c r="AB16" s="44"/>
      <c r="AC16" s="45"/>
    </row>
    <row r="17" spans="1:29" x14ac:dyDescent="0.25">
      <c r="A17" s="16"/>
      <c r="B17" s="17" t="s">
        <v>2</v>
      </c>
      <c r="C17" s="9"/>
      <c r="D17" s="9"/>
      <c r="E17" s="9"/>
      <c r="F17" s="9"/>
      <c r="G17" s="9"/>
      <c r="H17" s="18"/>
      <c r="I17" s="18"/>
      <c r="J17" s="34"/>
      <c r="K17" s="18"/>
      <c r="L17" s="77"/>
      <c r="M17" s="77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</row>
    <row r="18" spans="1:29" s="152" customFormat="1" x14ac:dyDescent="0.25">
      <c r="A18" s="145"/>
      <c r="B18" s="146"/>
      <c r="C18" s="154"/>
      <c r="D18" s="154"/>
      <c r="E18" s="164"/>
      <c r="F18" s="166"/>
      <c r="G18" s="170"/>
      <c r="H18" s="149"/>
      <c r="I18" s="149"/>
      <c r="J18" s="148"/>
      <c r="K18" s="149"/>
      <c r="L18" s="150"/>
      <c r="M18" s="150"/>
      <c r="N18" s="20"/>
      <c r="O18" s="42"/>
      <c r="P18" s="43"/>
      <c r="Q18" s="43"/>
      <c r="R18" s="43"/>
      <c r="S18" s="43"/>
      <c r="T18" s="44"/>
      <c r="U18" s="44"/>
      <c r="V18" s="44"/>
      <c r="W18" s="44"/>
      <c r="X18" s="44"/>
      <c r="Y18" s="44"/>
      <c r="Z18" s="44"/>
      <c r="AA18" s="44"/>
      <c r="AB18" s="44"/>
      <c r="AC18" s="45"/>
    </row>
    <row r="19" spans="1:29" x14ac:dyDescent="0.25">
      <c r="A19" s="16"/>
      <c r="B19" s="17" t="s">
        <v>3</v>
      </c>
      <c r="C19" s="9"/>
      <c r="D19" s="9"/>
      <c r="E19" s="9"/>
      <c r="F19" s="9"/>
      <c r="G19" s="9"/>
      <c r="H19" s="18"/>
      <c r="I19" s="18"/>
      <c r="J19" s="34"/>
      <c r="K19" s="18"/>
      <c r="L19" s="77"/>
      <c r="M19" s="77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68"/>
    </row>
    <row r="20" spans="1:29" ht="15.75" thickBot="1" x14ac:dyDescent="0.3">
      <c r="A20" s="1"/>
      <c r="B20" s="21"/>
      <c r="C20" s="31"/>
      <c r="D20" s="35"/>
      <c r="E20" s="31"/>
      <c r="F20" s="66"/>
      <c r="G20" s="31"/>
      <c r="H20" s="22"/>
      <c r="I20" s="22"/>
      <c r="J20" s="2"/>
      <c r="K20" s="22"/>
      <c r="L20" s="81"/>
      <c r="M20" s="81"/>
      <c r="N20" s="20"/>
      <c r="O20" s="42"/>
      <c r="P20" s="43"/>
      <c r="Q20" s="43"/>
      <c r="R20" s="43"/>
      <c r="S20" s="43"/>
      <c r="T20" s="44"/>
      <c r="U20" s="44"/>
      <c r="V20" s="44"/>
      <c r="W20" s="44"/>
      <c r="X20" s="44"/>
      <c r="Y20" s="44"/>
      <c r="Z20" s="44"/>
      <c r="AA20" s="44"/>
      <c r="AB20" s="44"/>
      <c r="AC20" s="45"/>
    </row>
    <row r="21" spans="1:29" ht="15.75" thickBot="1" x14ac:dyDescent="0.3">
      <c r="A21" s="101"/>
      <c r="B21" s="59" t="s">
        <v>0</v>
      </c>
      <c r="C21" s="59"/>
      <c r="D21" s="59"/>
      <c r="E21" s="59"/>
      <c r="F21" s="59"/>
      <c r="G21" s="59"/>
      <c r="H21" s="59"/>
      <c r="I21" s="59"/>
      <c r="J21" s="59">
        <f>SUM(J12:J20)</f>
        <v>72.75</v>
      </c>
      <c r="K21" s="59"/>
      <c r="L21" s="85"/>
      <c r="M21" s="85"/>
      <c r="N21" s="102"/>
      <c r="O21" s="103"/>
      <c r="P21" s="104"/>
      <c r="Q21" s="104"/>
      <c r="R21" s="104"/>
      <c r="S21" s="104"/>
      <c r="T21" s="105"/>
      <c r="U21" s="105"/>
      <c r="V21" s="105"/>
      <c r="W21" s="105"/>
      <c r="X21" s="105"/>
      <c r="Y21" s="105"/>
      <c r="Z21" s="105"/>
      <c r="AA21" s="105"/>
      <c r="AB21" s="105"/>
      <c r="AC21" s="106"/>
    </row>
    <row r="22" spans="1:29" x14ac:dyDescent="0.25">
      <c r="A22" s="24"/>
      <c r="B22" s="25"/>
      <c r="C22" s="25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201" t="s">
        <v>42</v>
      </c>
      <c r="B23" s="201"/>
      <c r="C23" s="201"/>
      <c r="D23" s="25"/>
      <c r="E23" s="25"/>
      <c r="F23" s="25"/>
      <c r="G23" s="25"/>
      <c r="H23" s="25"/>
      <c r="I23" s="26"/>
      <c r="L23" s="78"/>
      <c r="M23" s="78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</row>
    <row r="24" spans="1:29" x14ac:dyDescent="0.25">
      <c r="A24" s="10"/>
      <c r="B24" s="6"/>
      <c r="C24" s="40" t="s">
        <v>6</v>
      </c>
      <c r="D24" s="40" t="s">
        <v>5</v>
      </c>
      <c r="E24" s="10"/>
      <c r="F24" s="10"/>
      <c r="G24" s="10"/>
      <c r="H24" s="8"/>
      <c r="I24" s="11"/>
      <c r="J24" s="8"/>
      <c r="K24" s="11"/>
      <c r="L24" s="79"/>
      <c r="M24" s="80"/>
      <c r="N24" s="6"/>
      <c r="O24" s="42"/>
      <c r="P24" s="43"/>
      <c r="Q24" s="43"/>
      <c r="R24" s="43"/>
      <c r="S24" s="43"/>
      <c r="T24" s="44"/>
      <c r="U24" s="44"/>
      <c r="V24" s="44"/>
      <c r="W24" s="44"/>
      <c r="X24" s="44"/>
      <c r="Y24" s="44"/>
      <c r="Z24" s="44"/>
      <c r="AA24" s="44"/>
      <c r="AB24" s="44"/>
      <c r="AC24" s="45"/>
    </row>
    <row r="25" spans="1:29" x14ac:dyDescent="0.25">
      <c r="A25" s="12"/>
      <c r="B25" s="13" t="s">
        <v>43</v>
      </c>
      <c r="C25" s="14"/>
      <c r="D25" s="14"/>
      <c r="E25" s="14"/>
      <c r="F25" s="14"/>
      <c r="G25" s="14"/>
      <c r="H25" s="15"/>
      <c r="I25" s="9"/>
      <c r="J25" s="15"/>
      <c r="K25" s="9"/>
      <c r="L25" s="82"/>
      <c r="M25" s="77"/>
      <c r="N25" s="9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x14ac:dyDescent="0.25">
      <c r="A26" s="16"/>
      <c r="B26" s="17" t="s">
        <v>1</v>
      </c>
      <c r="C26" s="9"/>
      <c r="D26" s="9"/>
      <c r="E26" s="9"/>
      <c r="F26" s="9"/>
      <c r="G26" s="9"/>
      <c r="H26" s="15"/>
      <c r="I26" s="18"/>
      <c r="J26" s="15"/>
      <c r="K26" s="18"/>
      <c r="L26" s="82"/>
      <c r="M26" s="77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8"/>
    </row>
    <row r="27" spans="1:29" s="23" customFormat="1" x14ac:dyDescent="0.25">
      <c r="A27" s="1"/>
      <c r="B27" s="21"/>
      <c r="C27" s="2"/>
      <c r="D27" s="2"/>
      <c r="E27" s="2"/>
      <c r="F27" s="2"/>
      <c r="G27" s="2"/>
      <c r="H27" s="75"/>
      <c r="I27" s="22"/>
      <c r="J27" s="75"/>
      <c r="K27" s="22"/>
      <c r="L27" s="87"/>
      <c r="M27" s="81"/>
      <c r="N27" s="22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2</v>
      </c>
      <c r="C28" s="9"/>
      <c r="D28" s="9"/>
      <c r="E28" s="9"/>
      <c r="F28" s="9"/>
      <c r="G28" s="9"/>
      <c r="H28" s="18"/>
      <c r="I28" s="18"/>
      <c r="J28" s="18"/>
      <c r="K28" s="18"/>
      <c r="L28" s="77"/>
      <c r="M28" s="77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8"/>
    </row>
    <row r="29" spans="1:29" x14ac:dyDescent="0.25">
      <c r="A29" s="1"/>
      <c r="B29" s="21"/>
      <c r="C29" s="32"/>
      <c r="D29" s="2"/>
      <c r="E29" s="76"/>
      <c r="F29" s="76"/>
      <c r="G29" s="76"/>
      <c r="H29" s="22"/>
      <c r="I29" s="22"/>
      <c r="J29" s="2"/>
      <c r="K29" s="22"/>
      <c r="L29" s="81"/>
      <c r="M29" s="81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7" t="s">
        <v>3</v>
      </c>
      <c r="C30" s="9"/>
      <c r="D30" s="9"/>
      <c r="E30" s="9"/>
      <c r="F30" s="9"/>
      <c r="G30" s="9"/>
      <c r="H30" s="18"/>
      <c r="I30" s="18"/>
      <c r="J30" s="34"/>
      <c r="K30" s="18"/>
      <c r="L30" s="77"/>
      <c r="M30" s="77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8"/>
    </row>
    <row r="31" spans="1:29" x14ac:dyDescent="0.25">
      <c r="A31" s="1"/>
      <c r="B31" s="21"/>
      <c r="C31" s="32"/>
      <c r="D31" s="2"/>
      <c r="E31" s="76"/>
      <c r="F31" s="76"/>
      <c r="G31" s="76"/>
      <c r="H31" s="22"/>
      <c r="I31" s="22"/>
      <c r="J31" s="2"/>
      <c r="K31" s="22"/>
      <c r="L31" s="81"/>
      <c r="M31" s="81"/>
      <c r="N31" s="37"/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/>
      <c r="AB31" s="44"/>
      <c r="AC31" s="45"/>
    </row>
    <row r="32" spans="1:29" x14ac:dyDescent="0.25">
      <c r="A32" s="16"/>
      <c r="B32" s="18" t="s">
        <v>45</v>
      </c>
      <c r="C32" s="9"/>
      <c r="D32" s="9"/>
      <c r="E32" s="9"/>
      <c r="F32" s="9"/>
      <c r="G32" s="9"/>
      <c r="H32" s="18"/>
      <c r="I32" s="18"/>
      <c r="J32" s="18"/>
      <c r="K32" s="18"/>
      <c r="L32" s="77"/>
      <c r="M32" s="77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68"/>
    </row>
    <row r="33" spans="1:29" s="23" customFormat="1" x14ac:dyDescent="0.25">
      <c r="A33" s="69"/>
      <c r="B33" s="70" t="s">
        <v>1</v>
      </c>
      <c r="C33" s="34"/>
      <c r="D33" s="34"/>
      <c r="E33" s="34"/>
      <c r="F33" s="34"/>
      <c r="G33" s="34"/>
      <c r="H33" s="71"/>
      <c r="I33" s="71"/>
      <c r="J33" s="71"/>
      <c r="K33" s="71"/>
      <c r="L33" s="86"/>
      <c r="M33" s="86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2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81"/>
      <c r="M34" s="81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9"/>
      <c r="B35" s="70" t="s">
        <v>2</v>
      </c>
      <c r="C35" s="34"/>
      <c r="D35" s="34"/>
      <c r="E35" s="34"/>
      <c r="F35" s="34"/>
      <c r="G35" s="34"/>
      <c r="H35" s="71"/>
      <c r="I35" s="71"/>
      <c r="J35" s="71"/>
      <c r="K35" s="71"/>
      <c r="L35" s="86"/>
      <c r="M35" s="86"/>
      <c r="N35" s="73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2"/>
    </row>
    <row r="36" spans="1:29" x14ac:dyDescent="0.25">
      <c r="A36" s="1"/>
      <c r="B36" s="21"/>
      <c r="C36" s="2"/>
      <c r="D36" s="2"/>
      <c r="E36" s="2"/>
      <c r="F36" s="2"/>
      <c r="G36" s="2"/>
      <c r="H36" s="22"/>
      <c r="I36" s="22"/>
      <c r="J36" s="22"/>
      <c r="K36" s="22"/>
      <c r="L36" s="81"/>
      <c r="M36" s="81"/>
      <c r="N36" s="6"/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/>
    </row>
    <row r="37" spans="1:29" s="23" customFormat="1" x14ac:dyDescent="0.25">
      <c r="A37" s="69"/>
      <c r="B37" s="70" t="s">
        <v>3</v>
      </c>
      <c r="C37" s="34"/>
      <c r="D37" s="34"/>
      <c r="E37" s="34"/>
      <c r="F37" s="34"/>
      <c r="G37" s="34"/>
      <c r="H37" s="71"/>
      <c r="I37" s="71"/>
      <c r="J37" s="71"/>
      <c r="K37" s="71"/>
      <c r="L37" s="86"/>
      <c r="M37" s="86"/>
      <c r="N37" s="73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2"/>
    </row>
    <row r="38" spans="1:29" ht="15.75" thickBot="1" x14ac:dyDescent="0.3">
      <c r="A38" s="93"/>
      <c r="B38" s="94"/>
      <c r="C38" s="96"/>
      <c r="D38" s="96"/>
      <c r="E38" s="96"/>
      <c r="F38" s="96"/>
      <c r="G38" s="96"/>
      <c r="H38" s="95"/>
      <c r="I38" s="95"/>
      <c r="J38" s="95"/>
      <c r="K38" s="95"/>
      <c r="L38" s="97"/>
      <c r="M38" s="97"/>
      <c r="N38" s="107"/>
      <c r="O38" s="98"/>
      <c r="P38" s="99"/>
      <c r="Q38" s="99"/>
      <c r="R38" s="99"/>
      <c r="S38" s="99"/>
      <c r="T38" s="100"/>
      <c r="U38" s="100"/>
      <c r="V38" s="100"/>
      <c r="W38" s="100"/>
      <c r="X38" s="100"/>
      <c r="Y38" s="100"/>
      <c r="Z38" s="100"/>
      <c r="AA38" s="100"/>
      <c r="AB38" s="100"/>
      <c r="AC38" s="89"/>
    </row>
    <row r="39" spans="1:29" ht="15.75" thickBot="1" x14ac:dyDescent="0.3">
      <c r="A39" s="115"/>
      <c r="B39" s="116" t="s">
        <v>46</v>
      </c>
      <c r="C39" s="117"/>
      <c r="D39" s="117"/>
      <c r="E39" s="117"/>
      <c r="F39" s="117"/>
      <c r="G39" s="117"/>
      <c r="H39" s="118"/>
      <c r="I39" s="118"/>
      <c r="J39" s="118">
        <f>SUM(J25:J38)</f>
        <v>0</v>
      </c>
      <c r="K39" s="118"/>
      <c r="L39" s="119"/>
      <c r="M39" s="119"/>
      <c r="N39" s="102"/>
      <c r="O39" s="120"/>
      <c r="P39" s="121"/>
      <c r="Q39" s="121"/>
      <c r="R39" s="121"/>
      <c r="S39" s="121"/>
      <c r="T39" s="122"/>
      <c r="U39" s="122"/>
      <c r="V39" s="122"/>
      <c r="W39" s="122"/>
      <c r="X39" s="122"/>
      <c r="Y39" s="122"/>
      <c r="Z39" s="122"/>
      <c r="AA39" s="122"/>
      <c r="AB39" s="122"/>
      <c r="AC39" s="123"/>
    </row>
    <row r="40" spans="1:29" ht="15.75" thickBot="1" x14ac:dyDescent="0.3">
      <c r="A40" s="108"/>
      <c r="B40" s="109"/>
      <c r="C40" s="110"/>
      <c r="D40" s="110"/>
      <c r="E40" s="110"/>
      <c r="F40" s="110"/>
      <c r="G40" s="110"/>
      <c r="H40" s="111"/>
      <c r="I40" s="111"/>
      <c r="J40" s="112"/>
      <c r="K40" s="112"/>
      <c r="L40" s="113"/>
      <c r="M40" s="113"/>
      <c r="N40" s="112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114"/>
    </row>
    <row r="41" spans="1:29" x14ac:dyDescent="0.25">
      <c r="A41" s="201" t="s">
        <v>47</v>
      </c>
      <c r="B41" s="201"/>
      <c r="C41" s="201"/>
      <c r="D41" s="25"/>
      <c r="E41" s="25"/>
      <c r="F41" s="25"/>
      <c r="G41" s="25"/>
      <c r="H41" s="25"/>
      <c r="I41" s="26"/>
      <c r="L41" s="78"/>
      <c r="M41" s="78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</row>
    <row r="42" spans="1:29" x14ac:dyDescent="0.25">
      <c r="A42" s="10"/>
      <c r="B42" s="6"/>
      <c r="C42" s="40" t="s">
        <v>6</v>
      </c>
      <c r="D42" s="40" t="s">
        <v>5</v>
      </c>
      <c r="E42" s="10"/>
      <c r="F42" s="10"/>
      <c r="G42" s="10"/>
      <c r="H42" s="8"/>
      <c r="I42" s="11"/>
      <c r="J42" s="8"/>
      <c r="K42" s="11"/>
      <c r="L42" s="79"/>
      <c r="M42" s="80"/>
      <c r="N42" s="6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2"/>
      <c r="B43" s="13" t="s">
        <v>48</v>
      </c>
      <c r="C43" s="14"/>
      <c r="D43" s="14"/>
      <c r="E43" s="14"/>
      <c r="F43" s="14"/>
      <c r="G43" s="14"/>
      <c r="H43" s="15"/>
      <c r="I43" s="9"/>
      <c r="J43" s="15"/>
      <c r="K43" s="9"/>
      <c r="L43" s="82"/>
      <c r="M43" s="77"/>
      <c r="N43" s="9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x14ac:dyDescent="0.25">
      <c r="A44" s="16"/>
      <c r="B44" s="17" t="s">
        <v>1</v>
      </c>
      <c r="C44" s="9"/>
      <c r="D44" s="9"/>
      <c r="E44" s="9"/>
      <c r="F44" s="9"/>
      <c r="G44" s="9"/>
      <c r="H44" s="15"/>
      <c r="I44" s="18"/>
      <c r="J44" s="15"/>
      <c r="K44" s="18"/>
      <c r="L44" s="82"/>
      <c r="M44" s="77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68"/>
    </row>
    <row r="45" spans="1:29" s="152" customFormat="1" ht="90" x14ac:dyDescent="0.25">
      <c r="A45" s="145">
        <v>3</v>
      </c>
      <c r="B45" s="146"/>
      <c r="C45" s="147" t="s">
        <v>268</v>
      </c>
      <c r="D45" s="140" t="s">
        <v>269</v>
      </c>
      <c r="E45" s="166" t="s">
        <v>97</v>
      </c>
      <c r="F45" s="166" t="s">
        <v>142</v>
      </c>
      <c r="G45" s="166" t="s">
        <v>143</v>
      </c>
      <c r="H45" s="168" t="s">
        <v>202</v>
      </c>
      <c r="I45" s="149" t="s">
        <v>270</v>
      </c>
      <c r="J45" s="148">
        <f>SUM(O45:AC45)</f>
        <v>71</v>
      </c>
      <c r="K45" s="149"/>
      <c r="L45" s="150">
        <v>42826</v>
      </c>
      <c r="M45" s="150">
        <v>43100</v>
      </c>
      <c r="N45" s="37" t="s">
        <v>25</v>
      </c>
      <c r="O45" s="42">
        <v>71</v>
      </c>
      <c r="P45" s="43"/>
      <c r="Q45" s="43"/>
      <c r="R45" s="43"/>
      <c r="S45" s="43"/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 x14ac:dyDescent="0.25">
      <c r="A46" s="145">
        <v>3</v>
      </c>
      <c r="B46" s="146"/>
      <c r="C46" s="147" t="s">
        <v>268</v>
      </c>
      <c r="D46" s="140" t="s">
        <v>269</v>
      </c>
      <c r="E46" s="166" t="s">
        <v>97</v>
      </c>
      <c r="F46" s="166" t="s">
        <v>142</v>
      </c>
      <c r="G46" s="166" t="s">
        <v>143</v>
      </c>
      <c r="H46" s="168" t="s">
        <v>202</v>
      </c>
      <c r="I46" s="149" t="s">
        <v>270</v>
      </c>
      <c r="J46" s="148">
        <f>SUM(O46:AC46)</f>
        <v>284</v>
      </c>
      <c r="K46" s="149"/>
      <c r="L46" s="150">
        <v>43191</v>
      </c>
      <c r="M46" s="150">
        <v>44561</v>
      </c>
      <c r="N46" s="37" t="s">
        <v>26</v>
      </c>
      <c r="O46" s="42"/>
      <c r="P46" s="43">
        <v>71</v>
      </c>
      <c r="Q46" s="43">
        <v>71</v>
      </c>
      <c r="R46" s="43">
        <v>71</v>
      </c>
      <c r="S46" s="43">
        <v>71</v>
      </c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 x14ac:dyDescent="0.25">
      <c r="A47" s="145">
        <v>3</v>
      </c>
      <c r="B47" s="146"/>
      <c r="C47" s="147" t="s">
        <v>268</v>
      </c>
      <c r="D47" s="140" t="s">
        <v>269</v>
      </c>
      <c r="E47" s="166" t="s">
        <v>97</v>
      </c>
      <c r="F47" s="166" t="s">
        <v>142</v>
      </c>
      <c r="G47" s="166" t="s">
        <v>143</v>
      </c>
      <c r="H47" s="168" t="s">
        <v>202</v>
      </c>
      <c r="I47" s="149" t="s">
        <v>270</v>
      </c>
      <c r="J47" s="148">
        <f>SUM(O47:AC47)</f>
        <v>720</v>
      </c>
      <c r="K47" s="149"/>
      <c r="L47" s="150">
        <v>44652</v>
      </c>
      <c r="M47" s="150">
        <v>48213</v>
      </c>
      <c r="N47" s="37" t="s">
        <v>27</v>
      </c>
      <c r="O47" s="42"/>
      <c r="P47" s="43"/>
      <c r="Q47" s="43"/>
      <c r="R47" s="43"/>
      <c r="S47" s="43"/>
      <c r="T47" s="44">
        <v>92</v>
      </c>
      <c r="U47" s="44">
        <v>92</v>
      </c>
      <c r="V47" s="44">
        <v>92</v>
      </c>
      <c r="W47" s="44">
        <v>92</v>
      </c>
      <c r="X47" s="44">
        <v>92</v>
      </c>
      <c r="Y47" s="44">
        <v>92</v>
      </c>
      <c r="Z47" s="44">
        <v>42</v>
      </c>
      <c r="AA47" s="44">
        <v>42</v>
      </c>
      <c r="AB47" s="44">
        <v>42</v>
      </c>
      <c r="AC47" s="45">
        <v>42</v>
      </c>
    </row>
    <row r="48" spans="1:29" s="152" customFormat="1" ht="90" x14ac:dyDescent="0.25">
      <c r="A48" s="145">
        <v>5</v>
      </c>
      <c r="B48" s="146"/>
      <c r="C48" s="147" t="s">
        <v>274</v>
      </c>
      <c r="D48" s="148" t="s">
        <v>275</v>
      </c>
      <c r="E48" s="166" t="s">
        <v>97</v>
      </c>
      <c r="F48" s="166" t="s">
        <v>205</v>
      </c>
      <c r="G48" s="166" t="s">
        <v>143</v>
      </c>
      <c r="H48" s="168" t="s">
        <v>202</v>
      </c>
      <c r="I48" s="149" t="s">
        <v>273</v>
      </c>
      <c r="J48" s="148">
        <f>SUM(O48:AC48)</f>
        <v>200</v>
      </c>
      <c r="K48" s="149"/>
      <c r="L48" s="150">
        <v>46844</v>
      </c>
      <c r="M48" s="150">
        <v>48213</v>
      </c>
      <c r="N48" s="37" t="s">
        <v>27</v>
      </c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>
        <v>50</v>
      </c>
      <c r="AA48" s="44">
        <v>50</v>
      </c>
      <c r="AB48" s="44">
        <v>50</v>
      </c>
      <c r="AC48" s="45">
        <v>50</v>
      </c>
    </row>
    <row r="49" spans="1:29" s="23" customFormat="1" x14ac:dyDescent="0.25">
      <c r="A49" s="1"/>
      <c r="B49" s="21"/>
      <c r="C49" s="2"/>
      <c r="D49" s="2"/>
      <c r="E49" s="2"/>
      <c r="F49" s="2"/>
      <c r="G49" s="2"/>
      <c r="H49" s="75"/>
      <c r="I49" s="22"/>
      <c r="J49" s="75"/>
      <c r="K49" s="22"/>
      <c r="L49" s="87"/>
      <c r="M49" s="81"/>
      <c r="N49" s="22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x14ac:dyDescent="0.25">
      <c r="A50" s="16"/>
      <c r="B50" s="17" t="s">
        <v>2</v>
      </c>
      <c r="C50" s="9"/>
      <c r="D50" s="9"/>
      <c r="E50" s="9"/>
      <c r="F50" s="9"/>
      <c r="G50" s="9"/>
      <c r="H50" s="18"/>
      <c r="I50" s="18"/>
      <c r="J50" s="18"/>
      <c r="K50" s="18"/>
      <c r="L50" s="77"/>
      <c r="M50" s="77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68"/>
    </row>
    <row r="51" spans="1:29" x14ac:dyDescent="0.25">
      <c r="A51" s="1"/>
      <c r="B51" s="21"/>
      <c r="C51" s="32"/>
      <c r="D51" s="2"/>
      <c r="E51" s="76"/>
      <c r="F51" s="76"/>
      <c r="G51" s="76"/>
      <c r="H51" s="22"/>
      <c r="I51" s="22"/>
      <c r="J51" s="2"/>
      <c r="K51" s="22"/>
      <c r="L51" s="81"/>
      <c r="M51" s="81"/>
      <c r="N51" s="37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x14ac:dyDescent="0.25">
      <c r="A52" s="16"/>
      <c r="B52" s="17" t="s">
        <v>3</v>
      </c>
      <c r="C52" s="9"/>
      <c r="D52" s="9"/>
      <c r="E52" s="9"/>
      <c r="F52" s="9"/>
      <c r="G52" s="9"/>
      <c r="H52" s="18"/>
      <c r="I52" s="18"/>
      <c r="J52" s="34"/>
      <c r="K52" s="18"/>
      <c r="L52" s="77"/>
      <c r="M52" s="77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68"/>
    </row>
    <row r="53" spans="1:29" x14ac:dyDescent="0.25">
      <c r="A53" s="1"/>
      <c r="B53" s="21"/>
      <c r="C53" s="32"/>
      <c r="D53" s="2"/>
      <c r="E53" s="76"/>
      <c r="F53" s="76"/>
      <c r="G53" s="76"/>
      <c r="H53" s="22"/>
      <c r="I53" s="22"/>
      <c r="J53" s="2"/>
      <c r="K53" s="22"/>
      <c r="L53" s="81"/>
      <c r="M53" s="81"/>
      <c r="N53" s="37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49</v>
      </c>
      <c r="C54" s="9"/>
      <c r="D54" s="9"/>
      <c r="E54" s="9"/>
      <c r="F54" s="9"/>
      <c r="G54" s="9"/>
      <c r="H54" s="18"/>
      <c r="I54" s="18"/>
      <c r="J54" s="18"/>
      <c r="K54" s="18"/>
      <c r="L54" s="77"/>
      <c r="M54" s="77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8"/>
    </row>
    <row r="55" spans="1:29" s="23" customFormat="1" x14ac:dyDescent="0.25">
      <c r="A55" s="69"/>
      <c r="B55" s="70" t="s">
        <v>1</v>
      </c>
      <c r="C55" s="34"/>
      <c r="D55" s="34"/>
      <c r="E55" s="34"/>
      <c r="F55" s="34"/>
      <c r="G55" s="34"/>
      <c r="H55" s="71"/>
      <c r="I55" s="71"/>
      <c r="J55" s="71"/>
      <c r="K55" s="71"/>
      <c r="L55" s="86"/>
      <c r="M55" s="86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2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81"/>
      <c r="M56" s="81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9"/>
      <c r="B57" s="70" t="s">
        <v>2</v>
      </c>
      <c r="C57" s="34"/>
      <c r="D57" s="34"/>
      <c r="E57" s="34"/>
      <c r="F57" s="34"/>
      <c r="G57" s="34"/>
      <c r="H57" s="71"/>
      <c r="I57" s="71"/>
      <c r="J57" s="71"/>
      <c r="K57" s="71"/>
      <c r="L57" s="86"/>
      <c r="M57" s="86"/>
      <c r="N57" s="73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2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1"/>
      <c r="M58" s="81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3</v>
      </c>
      <c r="C59" s="34"/>
      <c r="D59" s="34"/>
      <c r="E59" s="34"/>
      <c r="F59" s="34"/>
      <c r="G59" s="34"/>
      <c r="H59" s="71"/>
      <c r="I59" s="71"/>
      <c r="J59" s="71"/>
      <c r="K59" s="71"/>
      <c r="L59" s="86"/>
      <c r="M59" s="86"/>
      <c r="N59" s="73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2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1"/>
      <c r="M60" s="81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x14ac:dyDescent="0.25">
      <c r="A61" s="16"/>
      <c r="B61" s="18" t="s">
        <v>50</v>
      </c>
      <c r="C61" s="9"/>
      <c r="D61" s="9"/>
      <c r="E61" s="9"/>
      <c r="F61" s="9"/>
      <c r="G61" s="9"/>
      <c r="H61" s="18"/>
      <c r="I61" s="18"/>
      <c r="J61" s="18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23" customFormat="1" x14ac:dyDescent="0.25">
      <c r="A62" s="69"/>
      <c r="B62" s="70" t="s">
        <v>1</v>
      </c>
      <c r="C62" s="34"/>
      <c r="D62" s="34"/>
      <c r="E62" s="34"/>
      <c r="F62" s="34"/>
      <c r="G62" s="34"/>
      <c r="H62" s="71"/>
      <c r="I62" s="71"/>
      <c r="J62" s="71"/>
      <c r="K62" s="71"/>
      <c r="L62" s="86"/>
      <c r="M62" s="86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2"/>
    </row>
    <row r="63" spans="1:29" x14ac:dyDescent="0.25">
      <c r="A63" s="1"/>
      <c r="B63" s="21"/>
      <c r="C63" s="2"/>
      <c r="D63" s="2"/>
      <c r="E63" s="2"/>
      <c r="F63" s="2"/>
      <c r="G63" s="2"/>
      <c r="H63" s="22"/>
      <c r="I63" s="22"/>
      <c r="J63" s="22"/>
      <c r="K63" s="22"/>
      <c r="L63" s="81"/>
      <c r="M63" s="81"/>
      <c r="N63" s="6"/>
      <c r="O63" s="42"/>
      <c r="P63" s="43"/>
      <c r="Q63" s="43"/>
      <c r="R63" s="43"/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23" customFormat="1" x14ac:dyDescent="0.25">
      <c r="A64" s="69"/>
      <c r="B64" s="70" t="s">
        <v>2</v>
      </c>
      <c r="C64" s="34"/>
      <c r="D64" s="34"/>
      <c r="E64" s="34"/>
      <c r="F64" s="34"/>
      <c r="G64" s="34"/>
      <c r="H64" s="71"/>
      <c r="I64" s="71"/>
      <c r="J64" s="71"/>
      <c r="K64" s="71"/>
      <c r="L64" s="86"/>
      <c r="M64" s="86"/>
      <c r="N64" s="73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2"/>
    </row>
    <row r="65" spans="1:29" x14ac:dyDescent="0.25">
      <c r="A65" s="1"/>
      <c r="B65" s="21"/>
      <c r="C65" s="2"/>
      <c r="D65" s="2"/>
      <c r="E65" s="2"/>
      <c r="F65" s="2"/>
      <c r="G65" s="2"/>
      <c r="H65" s="22"/>
      <c r="I65" s="22"/>
      <c r="J65" s="22"/>
      <c r="K65" s="22"/>
      <c r="L65" s="81"/>
      <c r="M65" s="81"/>
      <c r="N65" s="6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s="23" customFormat="1" x14ac:dyDescent="0.25">
      <c r="A66" s="69"/>
      <c r="B66" s="70" t="s">
        <v>3</v>
      </c>
      <c r="C66" s="34"/>
      <c r="D66" s="34"/>
      <c r="E66" s="34"/>
      <c r="F66" s="34"/>
      <c r="G66" s="34"/>
      <c r="H66" s="71"/>
      <c r="I66" s="71"/>
      <c r="J66" s="71"/>
      <c r="K66" s="71"/>
      <c r="L66" s="86"/>
      <c r="M66" s="86"/>
      <c r="N66" s="73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2"/>
    </row>
    <row r="67" spans="1:29" ht="15.75" thickBot="1" x14ac:dyDescent="0.3">
      <c r="A67" s="1"/>
      <c r="B67" s="90"/>
      <c r="C67" s="2"/>
      <c r="D67" s="2"/>
      <c r="E67" s="2"/>
      <c r="F67" s="2"/>
      <c r="G67" s="2"/>
      <c r="H67" s="22"/>
      <c r="I67" s="22"/>
      <c r="J67" s="22"/>
      <c r="K67" s="22"/>
      <c r="L67" s="81"/>
      <c r="M67" s="81"/>
      <c r="N67" s="6"/>
      <c r="O67" s="42"/>
      <c r="P67" s="43"/>
      <c r="Q67" s="43"/>
      <c r="R67" s="43"/>
      <c r="S67" s="43"/>
      <c r="T67" s="44"/>
      <c r="U67" s="44"/>
      <c r="V67" s="44"/>
      <c r="W67" s="44"/>
      <c r="X67" s="44"/>
      <c r="Y67" s="44"/>
      <c r="Z67" s="44"/>
      <c r="AA67" s="44"/>
      <c r="AB67" s="44"/>
      <c r="AC67" s="89"/>
    </row>
    <row r="68" spans="1:29" s="65" customFormat="1" ht="15.75" thickBot="1" x14ac:dyDescent="0.25">
      <c r="A68" s="58"/>
      <c r="B68" s="59" t="s">
        <v>0</v>
      </c>
      <c r="C68" s="59"/>
      <c r="D68" s="59"/>
      <c r="E68" s="59"/>
      <c r="F68" s="59"/>
      <c r="G68" s="59"/>
      <c r="H68" s="59"/>
      <c r="I68" s="59"/>
      <c r="J68" s="59">
        <f>SUM(J43:J67)</f>
        <v>1275</v>
      </c>
      <c r="K68" s="59">
        <v>97</v>
      </c>
      <c r="L68" s="59"/>
      <c r="M68" s="59"/>
      <c r="N68" s="60"/>
      <c r="O68" s="61">
        <f t="shared" ref="O68:AC68" si="1">SUM(O12:O67)</f>
        <v>75.849999999999994</v>
      </c>
      <c r="P68" s="62">
        <f t="shared" si="1"/>
        <v>75.849999999999994</v>
      </c>
      <c r="Q68" s="62">
        <f t="shared" si="1"/>
        <v>75.849999999999994</v>
      </c>
      <c r="R68" s="62">
        <f t="shared" si="1"/>
        <v>75.849999999999994</v>
      </c>
      <c r="S68" s="62">
        <f t="shared" si="1"/>
        <v>75.849999999999994</v>
      </c>
      <c r="T68" s="63">
        <f t="shared" si="1"/>
        <v>96.85</v>
      </c>
      <c r="U68" s="63">
        <f t="shared" si="1"/>
        <v>96.85</v>
      </c>
      <c r="V68" s="63">
        <f t="shared" si="1"/>
        <v>96.85</v>
      </c>
      <c r="W68" s="63">
        <f t="shared" si="1"/>
        <v>96.85</v>
      </c>
      <c r="X68" s="63">
        <f t="shared" si="1"/>
        <v>96.85</v>
      </c>
      <c r="Y68" s="63">
        <f t="shared" si="1"/>
        <v>96.85</v>
      </c>
      <c r="Z68" s="63">
        <f t="shared" si="1"/>
        <v>96.85</v>
      </c>
      <c r="AA68" s="63">
        <f t="shared" si="1"/>
        <v>96.85</v>
      </c>
      <c r="AB68" s="63">
        <f t="shared" si="1"/>
        <v>96.85</v>
      </c>
      <c r="AC68" s="64">
        <f t="shared" si="1"/>
        <v>96.85</v>
      </c>
    </row>
    <row r="69" spans="1:29" ht="15.75" x14ac:dyDescent="0.25">
      <c r="A69" s="24"/>
      <c r="B69" s="25"/>
      <c r="C69" s="25"/>
      <c r="D69" s="25"/>
      <c r="E69" s="25"/>
      <c r="F69" s="25"/>
      <c r="G69" s="25"/>
      <c r="H69" s="25"/>
      <c r="I69" s="26"/>
      <c r="K69" s="36" t="s">
        <v>59</v>
      </c>
    </row>
    <row r="70" spans="1:29" s="39" customFormat="1" ht="15.75" x14ac:dyDescent="0.25">
      <c r="K70" s="46"/>
    </row>
    <row r="71" spans="1:29" s="39" customFormat="1" ht="60" x14ac:dyDescent="0.25">
      <c r="A71" s="47"/>
      <c r="B71" s="48" t="s">
        <v>35</v>
      </c>
      <c r="C71" s="49" t="s">
        <v>36</v>
      </c>
      <c r="K71" s="46"/>
    </row>
    <row r="72" spans="1:29" s="39" customFormat="1" ht="15.75" x14ac:dyDescent="0.25">
      <c r="A72" s="50" t="s">
        <v>37</v>
      </c>
      <c r="B72" s="51" t="s">
        <v>60</v>
      </c>
      <c r="C72" s="52">
        <f>K68</f>
        <v>97</v>
      </c>
      <c r="K72" s="46"/>
    </row>
    <row r="73" spans="1:29" s="39" customFormat="1" ht="15.75" x14ac:dyDescent="0.25">
      <c r="A73" s="50" t="s">
        <v>38</v>
      </c>
      <c r="B73" s="51" t="s">
        <v>61</v>
      </c>
      <c r="C73" s="52">
        <f>C72*4</f>
        <v>388</v>
      </c>
      <c r="K73" s="46"/>
    </row>
    <row r="74" spans="1:29" s="39" customFormat="1" ht="15.75" thickBot="1" x14ac:dyDescent="0.3">
      <c r="A74" s="53" t="s">
        <v>39</v>
      </c>
      <c r="B74" s="54" t="s">
        <v>62</v>
      </c>
      <c r="C74" s="55">
        <f>C72*10</f>
        <v>970</v>
      </c>
    </row>
    <row r="75" spans="1:29" s="39" customFormat="1" x14ac:dyDescent="0.25">
      <c r="A75" s="56"/>
      <c r="B75" s="57"/>
      <c r="C75" s="57"/>
    </row>
    <row r="77" spans="1:29" x14ac:dyDescent="0.25">
      <c r="B77" s="27"/>
    </row>
    <row r="78" spans="1:29" x14ac:dyDescent="0.25">
      <c r="B78" s="28"/>
    </row>
    <row r="79" spans="1:29" x14ac:dyDescent="0.25">
      <c r="B79" s="28"/>
    </row>
    <row r="80" spans="1:29" x14ac:dyDescent="0.25">
      <c r="B80" s="28"/>
    </row>
    <row r="81" spans="2:2" x14ac:dyDescent="0.25">
      <c r="B81" s="28"/>
    </row>
    <row r="83" spans="2:2" x14ac:dyDescent="0.25">
      <c r="B83" s="29"/>
    </row>
    <row r="91" spans="2:2" x14ac:dyDescent="0.25">
      <c r="B91" s="29"/>
    </row>
  </sheetData>
  <mergeCells count="50">
    <mergeCell ref="AB10:AB11"/>
    <mergeCell ref="L10:L11"/>
    <mergeCell ref="M10:M11"/>
    <mergeCell ref="T10:T11"/>
    <mergeCell ref="A1:AC1"/>
    <mergeCell ref="A2:AC2"/>
    <mergeCell ref="A3:J3"/>
    <mergeCell ref="K3:Q3"/>
    <mergeCell ref="R3:AC3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X10:X11"/>
    <mergeCell ref="Y10:Y11"/>
    <mergeCell ref="Z10:Z11"/>
    <mergeCell ref="AA10:AA11"/>
    <mergeCell ref="A9:A11"/>
    <mergeCell ref="B9:D10"/>
    <mergeCell ref="E9:G9"/>
    <mergeCell ref="H9:H11"/>
    <mergeCell ref="E10:E11"/>
    <mergeCell ref="F10:F11"/>
    <mergeCell ref="G10:G11"/>
    <mergeCell ref="J10:J11"/>
    <mergeCell ref="A23:C23"/>
    <mergeCell ref="A41:C41"/>
    <mergeCell ref="V10:V11"/>
    <mergeCell ref="W10:W11"/>
    <mergeCell ref="P10:P11"/>
    <mergeCell ref="N10:N11"/>
    <mergeCell ref="O10:O11"/>
    <mergeCell ref="Q10:Q11"/>
    <mergeCell ref="R10:R11"/>
    <mergeCell ref="S10:S11"/>
    <mergeCell ref="I9:I11"/>
    <mergeCell ref="U10:U11"/>
    <mergeCell ref="K9:K11"/>
    <mergeCell ref="L9:M9"/>
    <mergeCell ref="O9:AC9"/>
    <mergeCell ref="AC10:AC11"/>
  </mergeCells>
  <phoneticPr fontId="8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9"/>
  <sheetViews>
    <sheetView topLeftCell="A18" zoomScale="50" zoomScaleNormal="50" workbookViewId="0">
      <selection activeCell="D44" sqref="D44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22" t="s">
        <v>57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</row>
    <row r="2" spans="1:29" x14ac:dyDescent="0.25">
      <c r="A2" s="225" t="s">
        <v>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</row>
    <row r="3" spans="1:29" x14ac:dyDescent="0.25">
      <c r="A3" s="206" t="s">
        <v>7</v>
      </c>
      <c r="B3" s="207"/>
      <c r="C3" s="207"/>
      <c r="D3" s="207"/>
      <c r="E3" s="207"/>
      <c r="F3" s="207"/>
      <c r="G3" s="207"/>
      <c r="H3" s="207"/>
      <c r="I3" s="207"/>
      <c r="J3" s="207"/>
      <c r="K3" s="228" t="s">
        <v>223</v>
      </c>
      <c r="L3" s="228"/>
      <c r="M3" s="228"/>
      <c r="N3" s="228"/>
      <c r="O3" s="228"/>
      <c r="P3" s="228"/>
      <c r="Q3" s="228"/>
      <c r="R3" s="228" t="s">
        <v>197</v>
      </c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9"/>
    </row>
    <row r="4" spans="1:29" x14ac:dyDescent="0.25">
      <c r="A4" s="206" t="s">
        <v>8</v>
      </c>
      <c r="B4" s="207"/>
      <c r="C4" s="207"/>
      <c r="D4" s="207"/>
      <c r="E4" s="207"/>
      <c r="F4" s="207"/>
      <c r="G4" s="207"/>
      <c r="H4" s="207"/>
      <c r="I4" s="207"/>
      <c r="J4" s="207"/>
      <c r="K4" s="230" t="s">
        <v>24</v>
      </c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9"/>
    </row>
    <row r="5" spans="1:29" x14ac:dyDescent="0.25">
      <c r="A5" s="206" t="s">
        <v>22</v>
      </c>
      <c r="B5" s="207"/>
      <c r="C5" s="207"/>
      <c r="D5" s="207"/>
      <c r="E5" s="207"/>
      <c r="F5" s="207"/>
      <c r="G5" s="207"/>
      <c r="H5" s="207"/>
      <c r="I5" s="207"/>
      <c r="J5" s="207"/>
      <c r="K5" s="228" t="s">
        <v>40</v>
      </c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9"/>
    </row>
    <row r="6" spans="1:29" x14ac:dyDescent="0.25">
      <c r="A6" s="206" t="s">
        <v>9</v>
      </c>
      <c r="B6" s="207"/>
      <c r="C6" s="207"/>
      <c r="D6" s="207"/>
      <c r="E6" s="207"/>
      <c r="F6" s="207"/>
      <c r="G6" s="207"/>
      <c r="H6" s="207"/>
      <c r="I6" s="207"/>
      <c r="J6" s="207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9"/>
    </row>
    <row r="7" spans="1:29" x14ac:dyDescent="0.25">
      <c r="A7" s="206" t="s">
        <v>10</v>
      </c>
      <c r="B7" s="207"/>
      <c r="C7" s="207"/>
      <c r="D7" s="207"/>
      <c r="E7" s="207"/>
      <c r="F7" s="207"/>
      <c r="G7" s="207"/>
      <c r="H7" s="207"/>
      <c r="I7" s="207"/>
      <c r="J7" s="207"/>
      <c r="K7" s="288" t="s">
        <v>198</v>
      </c>
      <c r="L7" s="288"/>
      <c r="M7" s="288"/>
      <c r="N7" s="288"/>
      <c r="O7" s="288"/>
      <c r="P7" s="288"/>
      <c r="Q7" s="288"/>
      <c r="R7" s="270" t="s">
        <v>224</v>
      </c>
      <c r="S7" s="271"/>
      <c r="T7" s="271"/>
      <c r="U7" s="271"/>
      <c r="V7" s="271"/>
      <c r="W7" s="271"/>
      <c r="X7" s="271"/>
      <c r="Y7" s="271"/>
      <c r="Z7" s="271"/>
      <c r="AA7" s="271"/>
      <c r="AB7" s="271"/>
      <c r="AC7" s="273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 x14ac:dyDescent="0.25">
      <c r="A9" s="216" t="s">
        <v>11</v>
      </c>
      <c r="B9" s="214" t="s">
        <v>28</v>
      </c>
      <c r="C9" s="215"/>
      <c r="D9" s="216"/>
      <c r="E9" s="210" t="s">
        <v>29</v>
      </c>
      <c r="F9" s="240"/>
      <c r="G9" s="241"/>
      <c r="H9" s="212" t="s">
        <v>12</v>
      </c>
      <c r="I9" s="212" t="s">
        <v>13</v>
      </c>
      <c r="J9" s="38" t="s">
        <v>14</v>
      </c>
      <c r="K9" s="212" t="s">
        <v>58</v>
      </c>
      <c r="L9" s="212" t="s">
        <v>15</v>
      </c>
      <c r="M9" s="212"/>
      <c r="N9" s="38" t="s">
        <v>16</v>
      </c>
      <c r="O9" s="212" t="s">
        <v>17</v>
      </c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42"/>
    </row>
    <row r="10" spans="1:29" s="39" customFormat="1" ht="30" customHeight="1" x14ac:dyDescent="0.25">
      <c r="A10" s="219"/>
      <c r="B10" s="217"/>
      <c r="C10" s="218"/>
      <c r="D10" s="219"/>
      <c r="E10" s="210" t="s">
        <v>30</v>
      </c>
      <c r="F10" s="210" t="s">
        <v>31</v>
      </c>
      <c r="G10" s="210" t="s">
        <v>32</v>
      </c>
      <c r="H10" s="212"/>
      <c r="I10" s="212"/>
      <c r="J10" s="237" t="s">
        <v>18</v>
      </c>
      <c r="K10" s="212"/>
      <c r="L10" s="231" t="s">
        <v>19</v>
      </c>
      <c r="M10" s="231" t="s">
        <v>20</v>
      </c>
      <c r="N10" s="235" t="s">
        <v>21</v>
      </c>
      <c r="O10" s="220">
        <v>1</v>
      </c>
      <c r="P10" s="233">
        <v>2</v>
      </c>
      <c r="Q10" s="233">
        <v>3</v>
      </c>
      <c r="R10" s="233">
        <v>4</v>
      </c>
      <c r="S10" s="233">
        <v>5</v>
      </c>
      <c r="T10" s="204">
        <v>6</v>
      </c>
      <c r="U10" s="204">
        <v>7</v>
      </c>
      <c r="V10" s="204">
        <v>8</v>
      </c>
      <c r="W10" s="204">
        <v>9</v>
      </c>
      <c r="X10" s="204">
        <v>10</v>
      </c>
      <c r="Y10" s="204">
        <v>11</v>
      </c>
      <c r="Z10" s="204">
        <v>12</v>
      </c>
      <c r="AA10" s="204">
        <v>13</v>
      </c>
      <c r="AB10" s="204">
        <v>14</v>
      </c>
      <c r="AC10" s="243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11"/>
      <c r="F11" s="211"/>
      <c r="G11" s="211"/>
      <c r="H11" s="213"/>
      <c r="I11" s="213"/>
      <c r="J11" s="238"/>
      <c r="K11" s="213"/>
      <c r="L11" s="232"/>
      <c r="M11" s="232"/>
      <c r="N11" s="236"/>
      <c r="O11" s="221"/>
      <c r="P11" s="234"/>
      <c r="Q11" s="234"/>
      <c r="R11" s="234"/>
      <c r="S11" s="234"/>
      <c r="T11" s="205"/>
      <c r="U11" s="205"/>
      <c r="V11" s="205"/>
      <c r="W11" s="205"/>
      <c r="X11" s="205"/>
      <c r="Y11" s="205"/>
      <c r="Z11" s="205"/>
      <c r="AA11" s="205"/>
      <c r="AB11" s="205"/>
      <c r="AC11" s="244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225</v>
      </c>
      <c r="J12" s="2">
        <f>SUM(O12:AC12)</f>
        <v>532.5</v>
      </c>
      <c r="K12" s="22"/>
      <c r="L12" s="81">
        <v>42736</v>
      </c>
      <c r="M12" s="81">
        <v>48213</v>
      </c>
      <c r="N12" s="37"/>
      <c r="O12" s="42">
        <f t="shared" ref="O12:AC12" si="0">0.05*$K$71</f>
        <v>35.5</v>
      </c>
      <c r="P12" s="43">
        <f t="shared" si="0"/>
        <v>35.5</v>
      </c>
      <c r="Q12" s="43">
        <f t="shared" si="0"/>
        <v>35.5</v>
      </c>
      <c r="R12" s="43">
        <f t="shared" si="0"/>
        <v>35.5</v>
      </c>
      <c r="S12" s="43">
        <f t="shared" si="0"/>
        <v>35.5</v>
      </c>
      <c r="T12" s="44">
        <f t="shared" si="0"/>
        <v>35.5</v>
      </c>
      <c r="U12" s="44">
        <f t="shared" si="0"/>
        <v>35.5</v>
      </c>
      <c r="V12" s="44">
        <f t="shared" si="0"/>
        <v>35.5</v>
      </c>
      <c r="W12" s="44">
        <f t="shared" si="0"/>
        <v>35.5</v>
      </c>
      <c r="X12" s="44">
        <f t="shared" si="0"/>
        <v>35.5</v>
      </c>
      <c r="Y12" s="44">
        <f t="shared" si="0"/>
        <v>35.5</v>
      </c>
      <c r="Z12" s="44">
        <f t="shared" si="0"/>
        <v>35.5</v>
      </c>
      <c r="AA12" s="44">
        <f t="shared" si="0"/>
        <v>35.5</v>
      </c>
      <c r="AB12" s="44">
        <f t="shared" si="0"/>
        <v>35.5</v>
      </c>
      <c r="AC12" s="45">
        <f t="shared" si="0"/>
        <v>35.5</v>
      </c>
    </row>
    <row r="13" spans="1:29" x14ac:dyDescent="0.25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3"/>
      <c r="M15" s="84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7"/>
      <c r="M16" s="77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2" customFormat="1" x14ac:dyDescent="0.25">
      <c r="A17" s="145"/>
      <c r="B17" s="146"/>
      <c r="C17" s="154"/>
      <c r="D17" s="154"/>
      <c r="E17" s="164"/>
      <c r="F17" s="166"/>
      <c r="G17" s="170"/>
      <c r="H17" s="149"/>
      <c r="I17" s="149"/>
      <c r="J17" s="148"/>
      <c r="K17" s="149"/>
      <c r="L17" s="150"/>
      <c r="M17" s="15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5"/>
      <c r="E19" s="31"/>
      <c r="F19" s="66"/>
      <c r="G19" s="31"/>
      <c r="H19" s="22"/>
      <c r="I19" s="22"/>
      <c r="J19" s="2"/>
      <c r="K19" s="22"/>
      <c r="L19" s="81"/>
      <c r="M19" s="81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1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532.5</v>
      </c>
      <c r="K20" s="59"/>
      <c r="L20" s="85"/>
      <c r="M20" s="85"/>
      <c r="N20" s="102"/>
      <c r="O20" s="103"/>
      <c r="P20" s="104"/>
      <c r="Q20" s="104"/>
      <c r="R20" s="104"/>
      <c r="S20" s="104"/>
      <c r="T20" s="105"/>
      <c r="U20" s="105"/>
      <c r="V20" s="105"/>
      <c r="W20" s="105"/>
      <c r="X20" s="105"/>
      <c r="Y20" s="105"/>
      <c r="Z20" s="105"/>
      <c r="AA20" s="105"/>
      <c r="AB20" s="105"/>
      <c r="AC20" s="106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8"/>
      <c r="M21" s="78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01" t="s">
        <v>42</v>
      </c>
      <c r="B22" s="201"/>
      <c r="C22" s="201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9"/>
      <c r="M23" s="80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43</v>
      </c>
      <c r="C24" s="14"/>
      <c r="D24" s="14"/>
      <c r="E24" s="14"/>
      <c r="F24" s="14"/>
      <c r="G24" s="14"/>
      <c r="H24" s="15"/>
      <c r="I24" s="9"/>
      <c r="J24" s="15"/>
      <c r="K24" s="9"/>
      <c r="L24" s="82"/>
      <c r="M24" s="77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2"/>
      <c r="M25" s="77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5"/>
      <c r="I26" s="22"/>
      <c r="J26" s="75"/>
      <c r="K26" s="22"/>
      <c r="L26" s="87"/>
      <c r="M26" s="81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7"/>
      <c r="M27" s="7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6"/>
      <c r="F28" s="76"/>
      <c r="G28" s="76"/>
      <c r="H28" s="22"/>
      <c r="I28" s="22"/>
      <c r="J28" s="2"/>
      <c r="K28" s="22"/>
      <c r="L28" s="81"/>
      <c r="M28" s="81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7"/>
      <c r="M29" s="77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6"/>
      <c r="F30" s="76"/>
      <c r="G30" s="76"/>
      <c r="H30" s="22"/>
      <c r="I30" s="22"/>
      <c r="J30" s="2"/>
      <c r="K30" s="22"/>
      <c r="L30" s="81"/>
      <c r="M30" s="81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45</v>
      </c>
      <c r="C31" s="9"/>
      <c r="D31" s="9"/>
      <c r="E31" s="9"/>
      <c r="F31" s="9"/>
      <c r="G31" s="9"/>
      <c r="H31" s="18"/>
      <c r="I31" s="18"/>
      <c r="J31" s="18"/>
      <c r="K31" s="18"/>
      <c r="L31" s="77"/>
      <c r="M31" s="77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34"/>
      <c r="D32" s="34"/>
      <c r="E32" s="34"/>
      <c r="F32" s="34"/>
      <c r="G32" s="34"/>
      <c r="H32" s="71"/>
      <c r="I32" s="71"/>
      <c r="J32" s="71"/>
      <c r="K32" s="71"/>
      <c r="L32" s="86"/>
      <c r="M32" s="86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2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1"/>
      <c r="M33" s="81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34"/>
      <c r="D34" s="34"/>
      <c r="E34" s="34"/>
      <c r="F34" s="34"/>
      <c r="G34" s="34"/>
      <c r="H34" s="71"/>
      <c r="I34" s="71"/>
      <c r="J34" s="71"/>
      <c r="K34" s="71"/>
      <c r="L34" s="86"/>
      <c r="M34" s="86"/>
      <c r="N34" s="73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2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1"/>
      <c r="M35" s="81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34"/>
      <c r="D36" s="34"/>
      <c r="E36" s="34"/>
      <c r="F36" s="34"/>
      <c r="G36" s="34"/>
      <c r="H36" s="71"/>
      <c r="I36" s="71"/>
      <c r="J36" s="71"/>
      <c r="K36" s="71"/>
      <c r="L36" s="86"/>
      <c r="M36" s="86"/>
      <c r="N36" s="73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2"/>
    </row>
    <row r="37" spans="1:29" ht="15.75" thickBot="1" x14ac:dyDescent="0.3">
      <c r="A37" s="93"/>
      <c r="B37" s="94"/>
      <c r="C37" s="96"/>
      <c r="D37" s="96"/>
      <c r="E37" s="96"/>
      <c r="F37" s="96"/>
      <c r="G37" s="96"/>
      <c r="H37" s="95"/>
      <c r="I37" s="95"/>
      <c r="J37" s="95"/>
      <c r="K37" s="95"/>
      <c r="L37" s="97"/>
      <c r="M37" s="97"/>
      <c r="N37" s="107"/>
      <c r="O37" s="98"/>
      <c r="P37" s="99"/>
      <c r="Q37" s="99"/>
      <c r="R37" s="99"/>
      <c r="S37" s="99"/>
      <c r="T37" s="100"/>
      <c r="U37" s="100"/>
      <c r="V37" s="100"/>
      <c r="W37" s="100"/>
      <c r="X37" s="100"/>
      <c r="Y37" s="100"/>
      <c r="Z37" s="100"/>
      <c r="AA37" s="100"/>
      <c r="AB37" s="100"/>
      <c r="AC37" s="89"/>
    </row>
    <row r="38" spans="1:29" ht="15.75" thickBot="1" x14ac:dyDescent="0.3">
      <c r="A38" s="115"/>
      <c r="B38" s="116" t="s">
        <v>46</v>
      </c>
      <c r="C38" s="117"/>
      <c r="D38" s="117"/>
      <c r="E38" s="117"/>
      <c r="F38" s="117"/>
      <c r="G38" s="117"/>
      <c r="H38" s="118"/>
      <c r="I38" s="118"/>
      <c r="J38" s="118">
        <f>SUM(J24:J37)</f>
        <v>0</v>
      </c>
      <c r="K38" s="118"/>
      <c r="L38" s="119"/>
      <c r="M38" s="119"/>
      <c r="N38" s="102"/>
      <c r="O38" s="120"/>
      <c r="P38" s="121"/>
      <c r="Q38" s="121"/>
      <c r="R38" s="121"/>
      <c r="S38" s="121"/>
      <c r="T38" s="122"/>
      <c r="U38" s="122"/>
      <c r="V38" s="122"/>
      <c r="W38" s="122"/>
      <c r="X38" s="122"/>
      <c r="Y38" s="122"/>
      <c r="Z38" s="122"/>
      <c r="AA38" s="122"/>
      <c r="AB38" s="122"/>
      <c r="AC38" s="123"/>
    </row>
    <row r="39" spans="1:29" ht="15.75" thickBot="1" x14ac:dyDescent="0.3">
      <c r="A39" s="108"/>
      <c r="B39" s="109"/>
      <c r="C39" s="110"/>
      <c r="D39" s="110"/>
      <c r="E39" s="110"/>
      <c r="F39" s="110"/>
      <c r="G39" s="110"/>
      <c r="H39" s="111"/>
      <c r="I39" s="111"/>
      <c r="J39" s="112"/>
      <c r="K39" s="112"/>
      <c r="L39" s="113"/>
      <c r="M39" s="113"/>
      <c r="N39" s="112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114"/>
    </row>
    <row r="40" spans="1:29" x14ac:dyDescent="0.25">
      <c r="A40" s="201" t="s">
        <v>47</v>
      </c>
      <c r="B40" s="201"/>
      <c r="C40" s="201"/>
      <c r="D40" s="25"/>
      <c r="E40" s="25"/>
      <c r="F40" s="25"/>
      <c r="G40" s="25"/>
      <c r="H40" s="25"/>
      <c r="I40" s="26"/>
      <c r="L40" s="78"/>
      <c r="M40" s="78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9"/>
      <c r="M41" s="80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48</v>
      </c>
      <c r="C42" s="14"/>
      <c r="D42" s="14"/>
      <c r="E42" s="14"/>
      <c r="F42" s="14"/>
      <c r="G42" s="14"/>
      <c r="H42" s="15"/>
      <c r="I42" s="9"/>
      <c r="J42" s="15"/>
      <c r="K42" s="9"/>
      <c r="L42" s="82"/>
      <c r="M42" s="77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2"/>
      <c r="M43" s="77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152" customFormat="1" ht="90" x14ac:dyDescent="0.25">
      <c r="A44" s="145">
        <v>2</v>
      </c>
      <c r="B44" s="146"/>
      <c r="C44" s="147" t="s">
        <v>201</v>
      </c>
      <c r="D44" s="140" t="s">
        <v>293</v>
      </c>
      <c r="E44" s="166" t="s">
        <v>97</v>
      </c>
      <c r="F44" s="166" t="s">
        <v>142</v>
      </c>
      <c r="G44" s="166" t="s">
        <v>143</v>
      </c>
      <c r="H44" s="168" t="s">
        <v>202</v>
      </c>
      <c r="I44" s="149" t="s">
        <v>203</v>
      </c>
      <c r="J44" s="148">
        <f t="shared" ref="J44:J50" si="1">SUM(O44:AC44)</f>
        <v>244</v>
      </c>
      <c r="K44" s="149"/>
      <c r="L44" s="150">
        <v>42826</v>
      </c>
      <c r="M44" s="150">
        <v>43100</v>
      </c>
      <c r="N44" s="37" t="s">
        <v>25</v>
      </c>
      <c r="O44" s="42">
        <v>244</v>
      </c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s="152" customFormat="1" ht="90" x14ac:dyDescent="0.25">
      <c r="A45" s="145">
        <v>3</v>
      </c>
      <c r="B45" s="146"/>
      <c r="C45" s="147" t="s">
        <v>201</v>
      </c>
      <c r="D45" s="140" t="s">
        <v>204</v>
      </c>
      <c r="E45" s="166" t="s">
        <v>97</v>
      </c>
      <c r="F45" s="166" t="s">
        <v>205</v>
      </c>
      <c r="G45" s="166" t="s">
        <v>143</v>
      </c>
      <c r="H45" s="168" t="s">
        <v>202</v>
      </c>
      <c r="I45" s="149" t="s">
        <v>203</v>
      </c>
      <c r="J45" s="148">
        <f t="shared" si="1"/>
        <v>2074</v>
      </c>
      <c r="K45" s="149"/>
      <c r="L45" s="150">
        <v>43191</v>
      </c>
      <c r="M45" s="150">
        <v>44561</v>
      </c>
      <c r="N45" s="37" t="s">
        <v>26</v>
      </c>
      <c r="O45" s="42"/>
      <c r="P45" s="43">
        <v>674</v>
      </c>
      <c r="Q45" s="43">
        <v>574</v>
      </c>
      <c r="R45" s="43">
        <v>674</v>
      </c>
      <c r="S45" s="43">
        <v>152</v>
      </c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 x14ac:dyDescent="0.25">
      <c r="A46" s="145">
        <v>6</v>
      </c>
      <c r="B46" s="146"/>
      <c r="C46" s="169" t="s">
        <v>225</v>
      </c>
      <c r="D46" s="169" t="s">
        <v>206</v>
      </c>
      <c r="E46" s="166" t="s">
        <v>101</v>
      </c>
      <c r="F46" s="166" t="s">
        <v>205</v>
      </c>
      <c r="G46" s="166" t="s">
        <v>207</v>
      </c>
      <c r="H46" s="168" t="s">
        <v>202</v>
      </c>
      <c r="I46" s="149" t="s">
        <v>225</v>
      </c>
      <c r="J46" s="148">
        <f t="shared" si="1"/>
        <v>100</v>
      </c>
      <c r="K46" s="149"/>
      <c r="L46" s="150">
        <v>43556</v>
      </c>
      <c r="M46" s="150" t="s">
        <v>208</v>
      </c>
      <c r="N46" s="37" t="s">
        <v>26</v>
      </c>
      <c r="O46" s="42"/>
      <c r="P46" s="43"/>
      <c r="Q46" s="43">
        <v>100</v>
      </c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 x14ac:dyDescent="0.25">
      <c r="A47" s="145">
        <v>10</v>
      </c>
      <c r="B47" s="146"/>
      <c r="C47" s="147" t="s">
        <v>209</v>
      </c>
      <c r="D47" s="148" t="s">
        <v>210</v>
      </c>
      <c r="E47" s="166" t="s">
        <v>97</v>
      </c>
      <c r="F47" s="166" t="s">
        <v>205</v>
      </c>
      <c r="G47" s="166" t="s">
        <v>143</v>
      </c>
      <c r="H47" s="149"/>
      <c r="I47" s="149" t="s">
        <v>203</v>
      </c>
      <c r="J47" s="148">
        <f t="shared" si="1"/>
        <v>522</v>
      </c>
      <c r="K47" s="149"/>
      <c r="L47" s="150">
        <v>44287</v>
      </c>
      <c r="M47" s="150">
        <v>44560</v>
      </c>
      <c r="N47" s="37" t="s">
        <v>26</v>
      </c>
      <c r="O47" s="42"/>
      <c r="P47" s="43"/>
      <c r="Q47" s="43"/>
      <c r="R47" s="43"/>
      <c r="S47" s="43">
        <v>522</v>
      </c>
      <c r="T47" s="44"/>
      <c r="U47" s="44"/>
      <c r="V47" s="44"/>
      <c r="W47" s="44"/>
      <c r="X47" s="44"/>
      <c r="Y47" s="44"/>
      <c r="Z47" s="44"/>
      <c r="AA47" s="44"/>
      <c r="AB47" s="44"/>
      <c r="AC47" s="45"/>
    </row>
    <row r="48" spans="1:29" s="152" customFormat="1" ht="90" x14ac:dyDescent="0.25">
      <c r="A48" s="145">
        <v>11</v>
      </c>
      <c r="B48" s="146"/>
      <c r="C48" s="147" t="s">
        <v>209</v>
      </c>
      <c r="D48" s="148" t="s">
        <v>211</v>
      </c>
      <c r="E48" s="166" t="s">
        <v>97</v>
      </c>
      <c r="F48" s="166" t="s">
        <v>205</v>
      </c>
      <c r="G48" s="166" t="s">
        <v>143</v>
      </c>
      <c r="H48" s="168" t="s">
        <v>202</v>
      </c>
      <c r="I48" s="149" t="s">
        <v>203</v>
      </c>
      <c r="J48" s="148">
        <f t="shared" si="1"/>
        <v>1348</v>
      </c>
      <c r="K48" s="149"/>
      <c r="L48" s="150">
        <v>44652</v>
      </c>
      <c r="M48" s="150">
        <v>45291</v>
      </c>
      <c r="N48" s="37" t="s">
        <v>27</v>
      </c>
      <c r="O48" s="42"/>
      <c r="P48" s="43"/>
      <c r="Q48" s="43"/>
      <c r="R48" s="43"/>
      <c r="S48" s="43"/>
      <c r="T48" s="44">
        <v>674</v>
      </c>
      <c r="U48" s="44">
        <v>674</v>
      </c>
      <c r="V48" s="44"/>
      <c r="W48" s="44"/>
      <c r="X48" s="44"/>
      <c r="Y48" s="44"/>
      <c r="Z48" s="44"/>
      <c r="AA48" s="44"/>
      <c r="AB48" s="44"/>
      <c r="AC48" s="45"/>
    </row>
    <row r="49" spans="1:29" s="152" customFormat="1" ht="90" x14ac:dyDescent="0.25">
      <c r="A49" s="145">
        <v>12</v>
      </c>
      <c r="B49" s="146"/>
      <c r="C49" s="147" t="s">
        <v>212</v>
      </c>
      <c r="D49" s="148" t="s">
        <v>213</v>
      </c>
      <c r="E49" s="166" t="s">
        <v>97</v>
      </c>
      <c r="F49" s="166" t="s">
        <v>205</v>
      </c>
      <c r="G49" s="166" t="s">
        <v>143</v>
      </c>
      <c r="H49" s="149"/>
      <c r="I49" s="149" t="s">
        <v>203</v>
      </c>
      <c r="J49" s="148">
        <f t="shared" si="1"/>
        <v>3116</v>
      </c>
      <c r="K49" s="149"/>
      <c r="L49" s="150">
        <v>45383</v>
      </c>
      <c r="M49" s="150">
        <v>47118</v>
      </c>
      <c r="N49" s="37" t="s">
        <v>27</v>
      </c>
      <c r="O49" s="42"/>
      <c r="P49" s="43"/>
      <c r="Q49" s="43"/>
      <c r="R49" s="43"/>
      <c r="S49" s="43"/>
      <c r="T49" s="44"/>
      <c r="U49" s="44"/>
      <c r="V49" s="44">
        <v>674</v>
      </c>
      <c r="W49" s="44">
        <v>674</v>
      </c>
      <c r="X49" s="44">
        <v>674</v>
      </c>
      <c r="Y49" s="44">
        <v>674</v>
      </c>
      <c r="Z49" s="44">
        <v>420</v>
      </c>
      <c r="AA49" s="44"/>
      <c r="AB49" s="44"/>
      <c r="AC49" s="45"/>
    </row>
    <row r="50" spans="1:29" s="152" customFormat="1" ht="90" x14ac:dyDescent="0.25">
      <c r="A50" s="145">
        <v>19</v>
      </c>
      <c r="B50" s="146"/>
      <c r="C50" s="147" t="s">
        <v>214</v>
      </c>
      <c r="D50" s="148" t="s">
        <v>215</v>
      </c>
      <c r="E50" s="166" t="s">
        <v>97</v>
      </c>
      <c r="F50" s="166" t="s">
        <v>205</v>
      </c>
      <c r="G50" s="166" t="s">
        <v>143</v>
      </c>
      <c r="H50" s="168" t="s">
        <v>202</v>
      </c>
      <c r="I50" s="149" t="s">
        <v>203</v>
      </c>
      <c r="J50" s="148">
        <f t="shared" si="1"/>
        <v>776</v>
      </c>
      <c r="K50" s="149"/>
      <c r="L50" s="150">
        <v>47209</v>
      </c>
      <c r="M50" s="150">
        <v>48213</v>
      </c>
      <c r="N50" s="37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>
        <v>102</v>
      </c>
      <c r="AC50" s="45">
        <v>674</v>
      </c>
    </row>
    <row r="51" spans="1:29" s="23" customFormat="1" x14ac:dyDescent="0.25">
      <c r="A51" s="1"/>
      <c r="B51" s="21"/>
      <c r="C51" s="2"/>
      <c r="D51" s="2"/>
      <c r="E51" s="2"/>
      <c r="F51" s="2"/>
      <c r="G51" s="2"/>
      <c r="H51" s="75"/>
      <c r="I51" s="22"/>
      <c r="J51" s="75"/>
      <c r="K51" s="22"/>
      <c r="L51" s="87"/>
      <c r="M51" s="81"/>
      <c r="N51" s="22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x14ac:dyDescent="0.25">
      <c r="A52" s="16"/>
      <c r="B52" s="17" t="s">
        <v>2</v>
      </c>
      <c r="C52" s="9"/>
      <c r="D52" s="9"/>
      <c r="E52" s="9"/>
      <c r="F52" s="9"/>
      <c r="G52" s="9"/>
      <c r="H52" s="18"/>
      <c r="I52" s="18"/>
      <c r="J52" s="18"/>
      <c r="K52" s="18"/>
      <c r="L52" s="77"/>
      <c r="M52" s="77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68"/>
    </row>
    <row r="53" spans="1:29" x14ac:dyDescent="0.25">
      <c r="A53" s="1"/>
      <c r="B53" s="21"/>
      <c r="C53" s="32"/>
      <c r="D53" s="2"/>
      <c r="E53" s="76"/>
      <c r="F53" s="76"/>
      <c r="G53" s="76"/>
      <c r="H53" s="22"/>
      <c r="I53" s="22"/>
      <c r="J53" s="2"/>
      <c r="K53" s="22"/>
      <c r="L53" s="81"/>
      <c r="M53" s="81"/>
      <c r="N53" s="37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7" t="s">
        <v>3</v>
      </c>
      <c r="C54" s="9"/>
      <c r="D54" s="9"/>
      <c r="E54" s="9"/>
      <c r="F54" s="9"/>
      <c r="G54" s="9"/>
      <c r="H54" s="18"/>
      <c r="I54" s="18"/>
      <c r="J54" s="34"/>
      <c r="K54" s="18"/>
      <c r="L54" s="77"/>
      <c r="M54" s="77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8"/>
    </row>
    <row r="55" spans="1:29" x14ac:dyDescent="0.25">
      <c r="A55" s="1"/>
      <c r="B55" s="21"/>
      <c r="C55" s="32"/>
      <c r="D55" s="2"/>
      <c r="E55" s="76"/>
      <c r="F55" s="76"/>
      <c r="G55" s="76"/>
      <c r="H55" s="22"/>
      <c r="I55" s="22"/>
      <c r="J55" s="2"/>
      <c r="K55" s="22"/>
      <c r="L55" s="81"/>
      <c r="M55" s="81"/>
      <c r="N55" s="37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49</v>
      </c>
      <c r="C56" s="9"/>
      <c r="D56" s="9"/>
      <c r="E56" s="9"/>
      <c r="F56" s="9"/>
      <c r="G56" s="9"/>
      <c r="H56" s="18"/>
      <c r="I56" s="18"/>
      <c r="J56" s="18"/>
      <c r="K56" s="18"/>
      <c r="L56" s="77"/>
      <c r="M56" s="77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34"/>
      <c r="D57" s="34"/>
      <c r="E57" s="34"/>
      <c r="F57" s="34"/>
      <c r="G57" s="34"/>
      <c r="H57" s="71"/>
      <c r="I57" s="71"/>
      <c r="J57" s="71"/>
      <c r="K57" s="71"/>
      <c r="L57" s="86"/>
      <c r="M57" s="86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2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1"/>
      <c r="M58" s="81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34"/>
      <c r="D59" s="34"/>
      <c r="E59" s="34"/>
      <c r="F59" s="34"/>
      <c r="G59" s="34"/>
      <c r="H59" s="71"/>
      <c r="I59" s="71"/>
      <c r="J59" s="71"/>
      <c r="K59" s="71"/>
      <c r="L59" s="86"/>
      <c r="M59" s="86"/>
      <c r="N59" s="73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2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1"/>
      <c r="M60" s="81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34"/>
      <c r="D61" s="34"/>
      <c r="E61" s="34"/>
      <c r="F61" s="34"/>
      <c r="G61" s="34"/>
      <c r="H61" s="71"/>
      <c r="I61" s="71"/>
      <c r="J61" s="71"/>
      <c r="K61" s="71"/>
      <c r="L61" s="86"/>
      <c r="M61" s="86"/>
      <c r="N61" s="73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2"/>
    </row>
    <row r="62" spans="1:29" x14ac:dyDescent="0.25">
      <c r="A62" s="1"/>
      <c r="B62" s="21"/>
      <c r="C62" s="2"/>
      <c r="D62" s="2"/>
      <c r="E62" s="2"/>
      <c r="F62" s="2"/>
      <c r="G62" s="2"/>
      <c r="H62" s="22"/>
      <c r="I62" s="22"/>
      <c r="J62" s="22"/>
      <c r="K62" s="22"/>
      <c r="L62" s="81"/>
      <c r="M62" s="81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x14ac:dyDescent="0.25">
      <c r="A63" s="16"/>
      <c r="B63" s="18" t="s">
        <v>50</v>
      </c>
      <c r="C63" s="9"/>
      <c r="D63" s="9"/>
      <c r="E63" s="9"/>
      <c r="F63" s="9"/>
      <c r="G63" s="9"/>
      <c r="H63" s="18"/>
      <c r="I63" s="18"/>
      <c r="J63" s="18"/>
      <c r="K63" s="18"/>
      <c r="L63" s="77"/>
      <c r="M63" s="77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68"/>
    </row>
    <row r="64" spans="1:29" s="23" customFormat="1" x14ac:dyDescent="0.25">
      <c r="A64" s="69"/>
      <c r="B64" s="70" t="s">
        <v>1</v>
      </c>
      <c r="C64" s="34"/>
      <c r="D64" s="34"/>
      <c r="E64" s="34"/>
      <c r="F64" s="34"/>
      <c r="G64" s="34"/>
      <c r="H64" s="71"/>
      <c r="I64" s="71"/>
      <c r="J64" s="71"/>
      <c r="K64" s="71"/>
      <c r="L64" s="86"/>
      <c r="M64" s="86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2"/>
    </row>
    <row r="65" spans="1:29" x14ac:dyDescent="0.25">
      <c r="A65" s="1"/>
      <c r="B65" s="21"/>
      <c r="C65" s="2"/>
      <c r="D65" s="2"/>
      <c r="E65" s="2"/>
      <c r="F65" s="2"/>
      <c r="G65" s="2"/>
      <c r="H65" s="22"/>
      <c r="I65" s="22"/>
      <c r="J65" s="22"/>
      <c r="K65" s="22"/>
      <c r="L65" s="81"/>
      <c r="M65" s="81"/>
      <c r="N65" s="6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s="23" customFormat="1" x14ac:dyDescent="0.25">
      <c r="A66" s="69"/>
      <c r="B66" s="70" t="s">
        <v>2</v>
      </c>
      <c r="C66" s="34"/>
      <c r="D66" s="34"/>
      <c r="E66" s="34"/>
      <c r="F66" s="34"/>
      <c r="G66" s="34"/>
      <c r="H66" s="71"/>
      <c r="I66" s="71"/>
      <c r="J66" s="71"/>
      <c r="K66" s="71"/>
      <c r="L66" s="86"/>
      <c r="M66" s="86"/>
      <c r="N66" s="73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2"/>
    </row>
    <row r="67" spans="1:29" s="152" customFormat="1" ht="75" x14ac:dyDescent="0.25">
      <c r="A67" s="145">
        <v>15</v>
      </c>
      <c r="B67" s="146"/>
      <c r="C67" s="154" t="s">
        <v>226</v>
      </c>
      <c r="D67" s="157" t="s">
        <v>227</v>
      </c>
      <c r="E67" s="170" t="s">
        <v>175</v>
      </c>
      <c r="F67" s="166" t="s">
        <v>218</v>
      </c>
      <c r="G67" s="171" t="s">
        <v>219</v>
      </c>
      <c r="H67" s="149"/>
      <c r="I67" s="149" t="s">
        <v>225</v>
      </c>
      <c r="J67" s="148">
        <f>SUM(O67:AC67)</f>
        <v>1500</v>
      </c>
      <c r="K67" s="149"/>
      <c r="L67" s="150">
        <v>46753</v>
      </c>
      <c r="M67" s="150">
        <v>47848</v>
      </c>
      <c r="N67" s="20" t="s">
        <v>27</v>
      </c>
      <c r="O67" s="42"/>
      <c r="P67" s="43"/>
      <c r="Q67" s="43"/>
      <c r="R67" s="43"/>
      <c r="S67" s="43"/>
      <c r="T67" s="44"/>
      <c r="U67" s="44"/>
      <c r="V67" s="44"/>
      <c r="W67" s="44"/>
      <c r="X67" s="44"/>
      <c r="Y67" s="44"/>
      <c r="Z67" s="44">
        <v>254</v>
      </c>
      <c r="AA67" s="44">
        <v>674</v>
      </c>
      <c r="AB67" s="44">
        <v>572</v>
      </c>
      <c r="AC67" s="45"/>
    </row>
    <row r="68" spans="1:29" x14ac:dyDescent="0.25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 x14ac:dyDescent="0.25">
      <c r="A69" s="69"/>
      <c r="B69" s="70" t="s">
        <v>3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ht="15.75" thickBot="1" x14ac:dyDescent="0.3">
      <c r="A70" s="1"/>
      <c r="B70" s="90"/>
      <c r="C70" s="2"/>
      <c r="D70" s="2"/>
      <c r="E70" s="2"/>
      <c r="F70" s="2"/>
      <c r="G70" s="2"/>
      <c r="H70" s="22"/>
      <c r="I70" s="22"/>
      <c r="J70" s="22"/>
      <c r="K70" s="22"/>
      <c r="L70" s="81"/>
      <c r="M70" s="81"/>
      <c r="N70" s="6"/>
      <c r="O70" s="42"/>
      <c r="P70" s="43"/>
      <c r="Q70" s="43"/>
      <c r="R70" s="43"/>
      <c r="S70" s="43"/>
      <c r="T70" s="44"/>
      <c r="U70" s="44"/>
      <c r="V70" s="44"/>
      <c r="W70" s="44"/>
      <c r="X70" s="44"/>
      <c r="Y70" s="44"/>
      <c r="Z70" s="44"/>
      <c r="AA70" s="44"/>
      <c r="AB70" s="44"/>
      <c r="AC70" s="89"/>
    </row>
    <row r="71" spans="1:29" s="65" customFormat="1" ht="15.75" thickBot="1" x14ac:dyDescent="0.25">
      <c r="A71" s="58"/>
      <c r="B71" s="59" t="s">
        <v>0</v>
      </c>
      <c r="C71" s="59"/>
      <c r="D71" s="59"/>
      <c r="E71" s="59"/>
      <c r="F71" s="59"/>
      <c r="G71" s="59"/>
      <c r="H71" s="59"/>
      <c r="I71" s="59"/>
      <c r="J71" s="59">
        <f>SUM(J42:J70)</f>
        <v>9680</v>
      </c>
      <c r="K71" s="59">
        <v>710</v>
      </c>
      <c r="L71" s="59"/>
      <c r="M71" s="59"/>
      <c r="N71" s="60"/>
      <c r="O71" s="61">
        <f t="shared" ref="O71:AC71" si="2">SUM(O12:O70)</f>
        <v>279.5</v>
      </c>
      <c r="P71" s="62">
        <f t="shared" si="2"/>
        <v>709.5</v>
      </c>
      <c r="Q71" s="62">
        <f t="shared" si="2"/>
        <v>709.5</v>
      </c>
      <c r="R71" s="62">
        <f t="shared" si="2"/>
        <v>709.5</v>
      </c>
      <c r="S71" s="62">
        <f t="shared" si="2"/>
        <v>709.5</v>
      </c>
      <c r="T71" s="63">
        <f t="shared" si="2"/>
        <v>709.5</v>
      </c>
      <c r="U71" s="63">
        <f t="shared" si="2"/>
        <v>709.5</v>
      </c>
      <c r="V71" s="63">
        <f t="shared" si="2"/>
        <v>709.5</v>
      </c>
      <c r="W71" s="63">
        <f t="shared" si="2"/>
        <v>709.5</v>
      </c>
      <c r="X71" s="63">
        <f t="shared" si="2"/>
        <v>709.5</v>
      </c>
      <c r="Y71" s="63">
        <f t="shared" si="2"/>
        <v>709.5</v>
      </c>
      <c r="Z71" s="63">
        <f t="shared" si="2"/>
        <v>709.5</v>
      </c>
      <c r="AA71" s="63">
        <f t="shared" si="2"/>
        <v>709.5</v>
      </c>
      <c r="AB71" s="63">
        <f t="shared" si="2"/>
        <v>709.5</v>
      </c>
      <c r="AC71" s="64">
        <f t="shared" si="2"/>
        <v>709.5</v>
      </c>
    </row>
    <row r="72" spans="1:29" ht="15.75" x14ac:dyDescent="0.25">
      <c r="A72" s="24"/>
      <c r="B72" s="25"/>
      <c r="C72" s="25"/>
      <c r="D72" s="25"/>
      <c r="E72" s="25"/>
      <c r="F72" s="25"/>
      <c r="G72" s="25"/>
      <c r="H72" s="25"/>
      <c r="I72" s="26"/>
      <c r="K72" s="36" t="s">
        <v>59</v>
      </c>
    </row>
    <row r="73" spans="1:29" s="39" customFormat="1" ht="15.75" x14ac:dyDescent="0.25">
      <c r="K73" s="46"/>
    </row>
    <row r="74" spans="1:29" s="39" customFormat="1" ht="60" x14ac:dyDescent="0.25">
      <c r="A74" s="47"/>
      <c r="B74" s="48" t="s">
        <v>35</v>
      </c>
      <c r="C74" s="49" t="s">
        <v>36</v>
      </c>
      <c r="K74" s="46"/>
    </row>
    <row r="75" spans="1:29" s="39" customFormat="1" ht="15.75" x14ac:dyDescent="0.25">
      <c r="A75" s="50" t="s">
        <v>37</v>
      </c>
      <c r="B75" s="51" t="s">
        <v>60</v>
      </c>
      <c r="C75" s="52">
        <f>K71</f>
        <v>710</v>
      </c>
      <c r="K75" s="46"/>
    </row>
    <row r="76" spans="1:29" s="39" customFormat="1" ht="15.75" x14ac:dyDescent="0.25">
      <c r="A76" s="50" t="s">
        <v>38</v>
      </c>
      <c r="B76" s="51" t="s">
        <v>61</v>
      </c>
      <c r="C76" s="52">
        <f>C75*4</f>
        <v>2840</v>
      </c>
      <c r="K76" s="46"/>
    </row>
    <row r="77" spans="1:29" s="39" customFormat="1" ht="15.75" thickBot="1" x14ac:dyDescent="0.3">
      <c r="A77" s="53" t="s">
        <v>39</v>
      </c>
      <c r="B77" s="54" t="s">
        <v>62</v>
      </c>
      <c r="C77" s="55">
        <f>C75*10</f>
        <v>7100</v>
      </c>
    </row>
    <row r="78" spans="1:29" s="39" customFormat="1" x14ac:dyDescent="0.25">
      <c r="A78" s="56"/>
      <c r="B78" s="57"/>
      <c r="C78" s="57"/>
    </row>
    <row r="80" spans="1:29" x14ac:dyDescent="0.25">
      <c r="B80" s="27"/>
    </row>
    <row r="81" spans="2:2" x14ac:dyDescent="0.25">
      <c r="B81" s="28"/>
    </row>
    <row r="82" spans="2:2" x14ac:dyDescent="0.25">
      <c r="B82" s="28"/>
    </row>
    <row r="83" spans="2:2" x14ac:dyDescent="0.25">
      <c r="B83" s="28"/>
    </row>
    <row r="84" spans="2:2" x14ac:dyDescent="0.25">
      <c r="B84" s="28"/>
    </row>
    <row r="86" spans="2:2" x14ac:dyDescent="0.25">
      <c r="B86" s="29"/>
    </row>
    <row r="94" spans="2:2" x14ac:dyDescent="0.25">
      <c r="B94" s="29"/>
    </row>
    <row r="169" spans="27:27" x14ac:dyDescent="0.25">
      <c r="AA169" s="7">
        <f>Bagod!AA50+Boncodfölde!AA51</f>
        <v>3864</v>
      </c>
    </row>
  </sheetData>
  <mergeCells count="50">
    <mergeCell ref="AB10:AB11"/>
    <mergeCell ref="L10:L11"/>
    <mergeCell ref="M10:M11"/>
    <mergeCell ref="T10:T11"/>
    <mergeCell ref="A1:AC1"/>
    <mergeCell ref="A2:AC2"/>
    <mergeCell ref="A3:J3"/>
    <mergeCell ref="K3:Q3"/>
    <mergeCell ref="R3:AC3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X10:X11"/>
    <mergeCell ref="Y10:Y11"/>
    <mergeCell ref="Z10:Z11"/>
    <mergeCell ref="AA10:AA11"/>
    <mergeCell ref="A9:A11"/>
    <mergeCell ref="B9:D10"/>
    <mergeCell ref="E9:G9"/>
    <mergeCell ref="H9:H11"/>
    <mergeCell ref="E10:E11"/>
    <mergeCell ref="F10:F11"/>
    <mergeCell ref="G10:G11"/>
    <mergeCell ref="J10:J11"/>
    <mergeCell ref="A22:C22"/>
    <mergeCell ref="A40:C40"/>
    <mergeCell ref="V10:V11"/>
    <mergeCell ref="W10:W11"/>
    <mergeCell ref="P10:P11"/>
    <mergeCell ref="N10:N11"/>
    <mergeCell ref="O10:O11"/>
    <mergeCell ref="Q10:Q11"/>
    <mergeCell ref="R10:R11"/>
    <mergeCell ref="S10:S11"/>
    <mergeCell ref="I9:I11"/>
    <mergeCell ref="U10:U11"/>
    <mergeCell ref="K9:K11"/>
    <mergeCell ref="L9:M9"/>
    <mergeCell ref="O9:AC9"/>
    <mergeCell ref="AC10:AC11"/>
  </mergeCells>
  <phoneticPr fontId="8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1"/>
  <sheetViews>
    <sheetView zoomScale="90" zoomScaleNormal="90" workbookViewId="0">
      <pane ySplit="7" topLeftCell="A32" activePane="bottomLeft" state="frozen"/>
      <selection activeCell="A9" sqref="A9:IV12"/>
      <selection pane="bottomLeft" activeCell="A33" sqref="A33:A36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22" t="s">
        <v>57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</row>
    <row r="2" spans="1:29" x14ac:dyDescent="0.25">
      <c r="A2" s="225" t="s">
        <v>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</row>
    <row r="3" spans="1:29" x14ac:dyDescent="0.25">
      <c r="A3" s="206" t="s">
        <v>7</v>
      </c>
      <c r="B3" s="207"/>
      <c r="C3" s="207"/>
      <c r="D3" s="207"/>
      <c r="E3" s="207"/>
      <c r="F3" s="207"/>
      <c r="G3" s="207"/>
      <c r="H3" s="207"/>
      <c r="I3" s="207"/>
      <c r="J3" s="207"/>
      <c r="K3" s="228" t="s">
        <v>76</v>
      </c>
      <c r="L3" s="228"/>
      <c r="M3" s="228"/>
      <c r="N3" s="228"/>
      <c r="O3" s="228"/>
      <c r="P3" s="228"/>
      <c r="Q3" s="228"/>
      <c r="R3" s="228" t="s">
        <v>95</v>
      </c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9"/>
    </row>
    <row r="4" spans="1:29" x14ac:dyDescent="0.25">
      <c r="A4" s="206" t="s">
        <v>8</v>
      </c>
      <c r="B4" s="207"/>
      <c r="C4" s="207"/>
      <c r="D4" s="207"/>
      <c r="E4" s="207"/>
      <c r="F4" s="207"/>
      <c r="G4" s="207"/>
      <c r="H4" s="207"/>
      <c r="I4" s="207"/>
      <c r="J4" s="207"/>
      <c r="K4" s="230" t="s">
        <v>24</v>
      </c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9"/>
    </row>
    <row r="5" spans="1:29" x14ac:dyDescent="0.25">
      <c r="A5" s="206" t="s">
        <v>22</v>
      </c>
      <c r="B5" s="207"/>
      <c r="C5" s="207"/>
      <c r="D5" s="207"/>
      <c r="E5" s="207"/>
      <c r="F5" s="207"/>
      <c r="G5" s="207"/>
      <c r="H5" s="207"/>
      <c r="I5" s="207"/>
      <c r="J5" s="207"/>
      <c r="K5" s="228" t="s">
        <v>40</v>
      </c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9"/>
    </row>
    <row r="6" spans="1:29" x14ac:dyDescent="0.25">
      <c r="A6" s="206" t="s">
        <v>9</v>
      </c>
      <c r="B6" s="207"/>
      <c r="C6" s="207"/>
      <c r="D6" s="207"/>
      <c r="E6" s="207"/>
      <c r="F6" s="207"/>
      <c r="G6" s="207"/>
      <c r="H6" s="207"/>
      <c r="I6" s="207"/>
      <c r="J6" s="207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9"/>
    </row>
    <row r="7" spans="1:29" x14ac:dyDescent="0.25">
      <c r="A7" s="206" t="s">
        <v>10</v>
      </c>
      <c r="B7" s="207"/>
      <c r="C7" s="207"/>
      <c r="D7" s="207"/>
      <c r="E7" s="207"/>
      <c r="F7" s="207"/>
      <c r="G7" s="207"/>
      <c r="H7" s="207"/>
      <c r="I7" s="207"/>
      <c r="J7" s="207"/>
      <c r="K7" s="228" t="s">
        <v>65</v>
      </c>
      <c r="L7" s="228"/>
      <c r="M7" s="228"/>
      <c r="N7" s="228"/>
      <c r="O7" s="228"/>
      <c r="P7" s="228"/>
      <c r="Q7" s="228"/>
      <c r="R7" s="228" t="s">
        <v>77</v>
      </c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9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 x14ac:dyDescent="0.25">
      <c r="A9" s="216" t="s">
        <v>11</v>
      </c>
      <c r="B9" s="214" t="s">
        <v>28</v>
      </c>
      <c r="C9" s="215"/>
      <c r="D9" s="216"/>
      <c r="E9" s="210" t="s">
        <v>29</v>
      </c>
      <c r="F9" s="240"/>
      <c r="G9" s="241"/>
      <c r="H9" s="212" t="s">
        <v>12</v>
      </c>
      <c r="I9" s="212" t="s">
        <v>13</v>
      </c>
      <c r="J9" s="38" t="s">
        <v>14</v>
      </c>
      <c r="K9" s="212" t="s">
        <v>58</v>
      </c>
      <c r="L9" s="212" t="s">
        <v>15</v>
      </c>
      <c r="M9" s="212"/>
      <c r="N9" s="38" t="s">
        <v>16</v>
      </c>
      <c r="O9" s="212" t="s">
        <v>17</v>
      </c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42"/>
    </row>
    <row r="10" spans="1:29" s="39" customFormat="1" ht="30" customHeight="1" x14ac:dyDescent="0.25">
      <c r="A10" s="219"/>
      <c r="B10" s="217"/>
      <c r="C10" s="218"/>
      <c r="D10" s="219"/>
      <c r="E10" s="210" t="s">
        <v>30</v>
      </c>
      <c r="F10" s="210" t="s">
        <v>31</v>
      </c>
      <c r="G10" s="210" t="s">
        <v>32</v>
      </c>
      <c r="H10" s="212"/>
      <c r="I10" s="212"/>
      <c r="J10" s="237" t="s">
        <v>18</v>
      </c>
      <c r="K10" s="212"/>
      <c r="L10" s="231" t="s">
        <v>19</v>
      </c>
      <c r="M10" s="231" t="s">
        <v>20</v>
      </c>
      <c r="N10" s="235" t="s">
        <v>21</v>
      </c>
      <c r="O10" s="220">
        <v>1</v>
      </c>
      <c r="P10" s="233">
        <v>2</v>
      </c>
      <c r="Q10" s="233">
        <v>3</v>
      </c>
      <c r="R10" s="233">
        <v>4</v>
      </c>
      <c r="S10" s="233">
        <v>5</v>
      </c>
      <c r="T10" s="204">
        <v>6</v>
      </c>
      <c r="U10" s="204">
        <v>7</v>
      </c>
      <c r="V10" s="204">
        <v>8</v>
      </c>
      <c r="W10" s="204">
        <v>9</v>
      </c>
      <c r="X10" s="204">
        <v>10</v>
      </c>
      <c r="Y10" s="204">
        <v>11</v>
      </c>
      <c r="Z10" s="204">
        <v>12</v>
      </c>
      <c r="AA10" s="204">
        <v>13</v>
      </c>
      <c r="AB10" s="204">
        <v>14</v>
      </c>
      <c r="AC10" s="243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11"/>
      <c r="F11" s="211"/>
      <c r="G11" s="211"/>
      <c r="H11" s="213"/>
      <c r="I11" s="213"/>
      <c r="J11" s="238"/>
      <c r="K11" s="213"/>
      <c r="L11" s="232"/>
      <c r="M11" s="232"/>
      <c r="N11" s="236"/>
      <c r="O11" s="221"/>
      <c r="P11" s="234"/>
      <c r="Q11" s="234"/>
      <c r="R11" s="234"/>
      <c r="S11" s="234"/>
      <c r="T11" s="205"/>
      <c r="U11" s="205"/>
      <c r="V11" s="205"/>
      <c r="W11" s="205"/>
      <c r="X11" s="205"/>
      <c r="Y11" s="205"/>
      <c r="Z11" s="205"/>
      <c r="AA11" s="205"/>
      <c r="AB11" s="205"/>
      <c r="AC11" s="244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78</v>
      </c>
      <c r="J12" s="2">
        <f>SUM(O12:AC12)</f>
        <v>483.75</v>
      </c>
      <c r="K12" s="22"/>
      <c r="L12" s="81">
        <v>42736</v>
      </c>
      <c r="M12" s="81">
        <v>48213</v>
      </c>
      <c r="N12" s="37"/>
      <c r="O12" s="42">
        <f t="shared" ref="O12:AC12" si="0">0.05*$K$118</f>
        <v>32.25</v>
      </c>
      <c r="P12" s="43">
        <f t="shared" si="0"/>
        <v>32.25</v>
      </c>
      <c r="Q12" s="43">
        <f t="shared" si="0"/>
        <v>32.25</v>
      </c>
      <c r="R12" s="43">
        <f t="shared" si="0"/>
        <v>32.25</v>
      </c>
      <c r="S12" s="43">
        <f t="shared" si="0"/>
        <v>32.25</v>
      </c>
      <c r="T12" s="44">
        <f t="shared" si="0"/>
        <v>32.25</v>
      </c>
      <c r="U12" s="44">
        <f t="shared" si="0"/>
        <v>32.25</v>
      </c>
      <c r="V12" s="44">
        <f t="shared" si="0"/>
        <v>32.25</v>
      </c>
      <c r="W12" s="44">
        <f t="shared" si="0"/>
        <v>32.25</v>
      </c>
      <c r="X12" s="44">
        <f t="shared" si="0"/>
        <v>32.25</v>
      </c>
      <c r="Y12" s="44">
        <f t="shared" si="0"/>
        <v>32.25</v>
      </c>
      <c r="Z12" s="44">
        <f t="shared" si="0"/>
        <v>32.25</v>
      </c>
      <c r="AA12" s="44">
        <f t="shared" si="0"/>
        <v>32.25</v>
      </c>
      <c r="AB12" s="44">
        <f t="shared" si="0"/>
        <v>32.25</v>
      </c>
      <c r="AC12" s="45">
        <f t="shared" si="0"/>
        <v>32.25</v>
      </c>
    </row>
    <row r="13" spans="1:29" x14ac:dyDescent="0.25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s="152" customFormat="1" ht="120" x14ac:dyDescent="0.25">
      <c r="A15" s="145">
        <v>48</v>
      </c>
      <c r="B15" s="146"/>
      <c r="C15" s="154" t="s">
        <v>165</v>
      </c>
      <c r="D15" s="154" t="s">
        <v>53</v>
      </c>
      <c r="E15" s="164" t="s">
        <v>166</v>
      </c>
      <c r="F15" s="164" t="s">
        <v>167</v>
      </c>
      <c r="G15" s="157" t="s">
        <v>168</v>
      </c>
      <c r="H15" s="149"/>
      <c r="I15" s="149" t="s">
        <v>112</v>
      </c>
      <c r="J15" s="148">
        <f>SUM(O15:AC15)</f>
        <v>24</v>
      </c>
      <c r="K15" s="149"/>
      <c r="L15" s="150">
        <v>44562</v>
      </c>
      <c r="M15" s="150">
        <v>44926</v>
      </c>
      <c r="N15" s="20" t="s">
        <v>27</v>
      </c>
      <c r="O15" s="160"/>
      <c r="P15" s="161"/>
      <c r="Q15" s="161"/>
      <c r="R15" s="161"/>
      <c r="S15" s="161"/>
      <c r="T15" s="162">
        <v>24</v>
      </c>
      <c r="U15" s="162"/>
      <c r="V15" s="162"/>
      <c r="W15" s="162"/>
      <c r="X15" s="162"/>
      <c r="Y15" s="162"/>
      <c r="Z15" s="162"/>
      <c r="AA15" s="162"/>
      <c r="AB15" s="162"/>
      <c r="AC15" s="163"/>
    </row>
    <row r="16" spans="1:29" s="152" customFormat="1" ht="120" x14ac:dyDescent="0.25">
      <c r="A16" s="145">
        <v>79</v>
      </c>
      <c r="B16" s="146"/>
      <c r="C16" s="154" t="s">
        <v>165</v>
      </c>
      <c r="D16" s="154" t="s">
        <v>53</v>
      </c>
      <c r="E16" s="164" t="s">
        <v>166</v>
      </c>
      <c r="F16" s="164" t="s">
        <v>167</v>
      </c>
      <c r="G16" s="157" t="s">
        <v>168</v>
      </c>
      <c r="H16" s="149"/>
      <c r="I16" s="149" t="s">
        <v>112</v>
      </c>
      <c r="J16" s="148">
        <f>SUM(O16:AC16)</f>
        <v>24</v>
      </c>
      <c r="K16" s="149"/>
      <c r="L16" s="150">
        <v>46388</v>
      </c>
      <c r="M16" s="150">
        <v>46752</v>
      </c>
      <c r="N16" s="20" t="s">
        <v>27</v>
      </c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>
        <v>24</v>
      </c>
      <c r="Z16" s="44"/>
      <c r="AA16" s="44"/>
      <c r="AB16" s="44"/>
      <c r="AC16" s="45"/>
    </row>
    <row r="17" spans="1:29" x14ac:dyDescent="0.25">
      <c r="A17" s="1"/>
      <c r="B17" s="21"/>
      <c r="C17" s="2"/>
      <c r="D17" s="3"/>
      <c r="E17" s="3"/>
      <c r="F17" s="30"/>
      <c r="G17" s="3"/>
      <c r="H17" s="4"/>
      <c r="I17" s="5"/>
      <c r="J17" s="2"/>
      <c r="K17" s="5"/>
      <c r="L17" s="83"/>
      <c r="M17" s="84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2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</row>
    <row r="19" spans="1:29" s="152" customFormat="1" ht="75" x14ac:dyDescent="0.25">
      <c r="A19" s="202">
        <v>66</v>
      </c>
      <c r="B19" s="146"/>
      <c r="C19" s="154" t="s">
        <v>165</v>
      </c>
      <c r="D19" s="154" t="s">
        <v>173</v>
      </c>
      <c r="E19" s="164" t="s">
        <v>175</v>
      </c>
      <c r="F19" s="164" t="s">
        <v>154</v>
      </c>
      <c r="G19" s="157" t="s">
        <v>155</v>
      </c>
      <c r="H19" s="149"/>
      <c r="I19" s="149" t="s">
        <v>112</v>
      </c>
      <c r="J19" s="148">
        <f t="shared" ref="J19:J36" si="1">SUM(O19:AC19)</f>
        <v>2</v>
      </c>
      <c r="K19" s="149"/>
      <c r="L19" s="150">
        <v>44927</v>
      </c>
      <c r="M19" s="150">
        <v>45291</v>
      </c>
      <c r="N19" s="20" t="s">
        <v>27</v>
      </c>
      <c r="O19" s="42"/>
      <c r="P19" s="43"/>
      <c r="Q19" s="43"/>
      <c r="R19" s="43"/>
      <c r="S19" s="43"/>
      <c r="T19" s="44"/>
      <c r="U19" s="44">
        <v>2</v>
      </c>
      <c r="V19" s="44"/>
      <c r="W19" s="44"/>
      <c r="X19" s="44"/>
      <c r="Y19" s="44"/>
      <c r="Z19" s="44"/>
      <c r="AA19" s="44"/>
      <c r="AB19" s="44"/>
      <c r="AC19" s="45"/>
    </row>
    <row r="20" spans="1:29" s="152" customFormat="1" ht="75" x14ac:dyDescent="0.25">
      <c r="A20" s="203"/>
      <c r="B20" s="146"/>
      <c r="C20" s="154" t="s">
        <v>165</v>
      </c>
      <c r="D20" s="154" t="s">
        <v>174</v>
      </c>
      <c r="E20" s="164" t="s">
        <v>176</v>
      </c>
      <c r="F20" s="164" t="s">
        <v>154</v>
      </c>
      <c r="G20" s="157" t="s">
        <v>177</v>
      </c>
      <c r="H20" s="149"/>
      <c r="I20" s="149" t="s">
        <v>112</v>
      </c>
      <c r="J20" s="148">
        <f t="shared" si="1"/>
        <v>8</v>
      </c>
      <c r="K20" s="149"/>
      <c r="L20" s="150">
        <v>44927</v>
      </c>
      <c r="M20" s="150">
        <v>45291</v>
      </c>
      <c r="N20" s="20" t="s">
        <v>27</v>
      </c>
      <c r="O20" s="42"/>
      <c r="P20" s="43"/>
      <c r="Q20" s="43"/>
      <c r="R20" s="43"/>
      <c r="S20" s="43"/>
      <c r="T20" s="44"/>
      <c r="U20" s="44">
        <v>8</v>
      </c>
      <c r="V20" s="44"/>
      <c r="W20" s="44"/>
      <c r="X20" s="44"/>
      <c r="Y20" s="44"/>
      <c r="Z20" s="44"/>
      <c r="AA20" s="44"/>
      <c r="AB20" s="44"/>
      <c r="AC20" s="45"/>
    </row>
    <row r="21" spans="1:29" s="152" customFormat="1" ht="75" x14ac:dyDescent="0.25">
      <c r="A21" s="202">
        <v>70</v>
      </c>
      <c r="B21" s="146"/>
      <c r="C21" s="154" t="s">
        <v>165</v>
      </c>
      <c r="D21" s="154" t="s">
        <v>173</v>
      </c>
      <c r="E21" s="164" t="s">
        <v>175</v>
      </c>
      <c r="F21" s="164" t="s">
        <v>154</v>
      </c>
      <c r="G21" s="157" t="s">
        <v>155</v>
      </c>
      <c r="H21" s="149"/>
      <c r="I21" s="149" t="s">
        <v>112</v>
      </c>
      <c r="J21" s="148">
        <f t="shared" si="1"/>
        <v>2</v>
      </c>
      <c r="K21" s="149"/>
      <c r="L21" s="150">
        <v>45292</v>
      </c>
      <c r="M21" s="150">
        <v>45657</v>
      </c>
      <c r="N21" s="20" t="s">
        <v>27</v>
      </c>
      <c r="O21" s="42"/>
      <c r="P21" s="43"/>
      <c r="Q21" s="43"/>
      <c r="R21" s="43"/>
      <c r="S21" s="43"/>
      <c r="T21" s="44"/>
      <c r="U21" s="44"/>
      <c r="V21" s="44">
        <v>2</v>
      </c>
      <c r="W21" s="44"/>
      <c r="X21" s="44"/>
      <c r="Y21" s="44"/>
      <c r="Z21" s="44"/>
      <c r="AA21" s="44"/>
      <c r="AB21" s="44"/>
      <c r="AC21" s="45"/>
    </row>
    <row r="22" spans="1:29" s="152" customFormat="1" ht="75" x14ac:dyDescent="0.25">
      <c r="A22" s="203"/>
      <c r="B22" s="146"/>
      <c r="C22" s="154" t="s">
        <v>165</v>
      </c>
      <c r="D22" s="154" t="s">
        <v>174</v>
      </c>
      <c r="E22" s="164" t="s">
        <v>176</v>
      </c>
      <c r="F22" s="164" t="s">
        <v>154</v>
      </c>
      <c r="G22" s="157" t="s">
        <v>177</v>
      </c>
      <c r="H22" s="149"/>
      <c r="I22" s="149" t="s">
        <v>112</v>
      </c>
      <c r="J22" s="148">
        <f t="shared" si="1"/>
        <v>8</v>
      </c>
      <c r="K22" s="149"/>
      <c r="L22" s="150">
        <v>45292</v>
      </c>
      <c r="M22" s="150">
        <v>45657</v>
      </c>
      <c r="N22" s="20" t="s">
        <v>27</v>
      </c>
      <c r="O22" s="42"/>
      <c r="P22" s="43"/>
      <c r="Q22" s="43"/>
      <c r="R22" s="43"/>
      <c r="S22" s="43"/>
      <c r="T22" s="44"/>
      <c r="U22" s="44"/>
      <c r="V22" s="44">
        <v>8</v>
      </c>
      <c r="W22" s="44"/>
      <c r="X22" s="44"/>
      <c r="Y22" s="44"/>
      <c r="Z22" s="44"/>
      <c r="AA22" s="44"/>
      <c r="AB22" s="44"/>
      <c r="AC22" s="45"/>
    </row>
    <row r="23" spans="1:29" s="152" customFormat="1" ht="75" x14ac:dyDescent="0.25">
      <c r="A23" s="202">
        <v>72</v>
      </c>
      <c r="B23" s="146"/>
      <c r="C23" s="154" t="s">
        <v>165</v>
      </c>
      <c r="D23" s="154" t="s">
        <v>173</v>
      </c>
      <c r="E23" s="164" t="s">
        <v>175</v>
      </c>
      <c r="F23" s="164" t="s">
        <v>154</v>
      </c>
      <c r="G23" s="157" t="s">
        <v>155</v>
      </c>
      <c r="H23" s="149"/>
      <c r="I23" s="149" t="s">
        <v>112</v>
      </c>
      <c r="J23" s="148">
        <f t="shared" si="1"/>
        <v>2</v>
      </c>
      <c r="K23" s="149"/>
      <c r="L23" s="150">
        <v>45658</v>
      </c>
      <c r="M23" s="150">
        <v>46022</v>
      </c>
      <c r="N23" s="20" t="s">
        <v>27</v>
      </c>
      <c r="O23" s="42"/>
      <c r="P23" s="43"/>
      <c r="Q23" s="43"/>
      <c r="R23" s="43"/>
      <c r="S23" s="43"/>
      <c r="T23" s="44"/>
      <c r="U23" s="44"/>
      <c r="V23" s="44"/>
      <c r="W23" s="44">
        <v>2</v>
      </c>
      <c r="X23" s="44"/>
      <c r="Y23" s="44"/>
      <c r="Z23" s="44"/>
      <c r="AA23" s="44"/>
      <c r="AB23" s="44"/>
      <c r="AC23" s="45"/>
    </row>
    <row r="24" spans="1:29" s="152" customFormat="1" ht="75" x14ac:dyDescent="0.25">
      <c r="A24" s="203"/>
      <c r="B24" s="146"/>
      <c r="C24" s="154" t="s">
        <v>165</v>
      </c>
      <c r="D24" s="154" t="s">
        <v>174</v>
      </c>
      <c r="E24" s="164" t="s">
        <v>176</v>
      </c>
      <c r="F24" s="164" t="s">
        <v>154</v>
      </c>
      <c r="G24" s="157" t="s">
        <v>177</v>
      </c>
      <c r="H24" s="149"/>
      <c r="I24" s="149" t="s">
        <v>112</v>
      </c>
      <c r="J24" s="148">
        <f t="shared" si="1"/>
        <v>8</v>
      </c>
      <c r="K24" s="149"/>
      <c r="L24" s="150">
        <v>45658</v>
      </c>
      <c r="M24" s="150">
        <v>46022</v>
      </c>
      <c r="N24" s="20" t="s">
        <v>27</v>
      </c>
      <c r="O24" s="42"/>
      <c r="P24" s="43"/>
      <c r="Q24" s="43"/>
      <c r="R24" s="43"/>
      <c r="S24" s="43"/>
      <c r="T24" s="44"/>
      <c r="U24" s="44"/>
      <c r="V24" s="44"/>
      <c r="W24" s="44">
        <v>8</v>
      </c>
      <c r="X24" s="44"/>
      <c r="Y24" s="44"/>
      <c r="Z24" s="44"/>
      <c r="AA24" s="44"/>
      <c r="AB24" s="44"/>
      <c r="AC24" s="45"/>
    </row>
    <row r="25" spans="1:29" s="152" customFormat="1" ht="75" x14ac:dyDescent="0.25">
      <c r="A25" s="202">
        <v>75</v>
      </c>
      <c r="B25" s="146"/>
      <c r="C25" s="154" t="s">
        <v>165</v>
      </c>
      <c r="D25" s="154" t="s">
        <v>173</v>
      </c>
      <c r="E25" s="164" t="s">
        <v>175</v>
      </c>
      <c r="F25" s="164" t="s">
        <v>154</v>
      </c>
      <c r="G25" s="157" t="s">
        <v>155</v>
      </c>
      <c r="H25" s="149"/>
      <c r="I25" s="149" t="s">
        <v>112</v>
      </c>
      <c r="J25" s="148">
        <f t="shared" si="1"/>
        <v>2</v>
      </c>
      <c r="K25" s="149"/>
      <c r="L25" s="150">
        <v>46023</v>
      </c>
      <c r="M25" s="150">
        <v>46387</v>
      </c>
      <c r="N25" s="20" t="s">
        <v>27</v>
      </c>
      <c r="O25" s="42"/>
      <c r="P25" s="43"/>
      <c r="Q25" s="43"/>
      <c r="R25" s="43"/>
      <c r="S25" s="43"/>
      <c r="T25" s="44"/>
      <c r="U25" s="44"/>
      <c r="V25" s="44"/>
      <c r="W25" s="44"/>
      <c r="X25" s="44">
        <v>2</v>
      </c>
      <c r="Y25" s="44"/>
      <c r="Z25" s="44"/>
      <c r="AA25" s="44"/>
      <c r="AB25" s="44"/>
      <c r="AC25" s="45"/>
    </row>
    <row r="26" spans="1:29" s="152" customFormat="1" ht="75" x14ac:dyDescent="0.25">
      <c r="A26" s="203"/>
      <c r="B26" s="146"/>
      <c r="C26" s="154" t="s">
        <v>165</v>
      </c>
      <c r="D26" s="154" t="s">
        <v>174</v>
      </c>
      <c r="E26" s="164" t="s">
        <v>176</v>
      </c>
      <c r="F26" s="164" t="s">
        <v>154</v>
      </c>
      <c r="G26" s="157" t="s">
        <v>177</v>
      </c>
      <c r="H26" s="149"/>
      <c r="I26" s="149" t="s">
        <v>112</v>
      </c>
      <c r="J26" s="148">
        <f t="shared" si="1"/>
        <v>8</v>
      </c>
      <c r="K26" s="149"/>
      <c r="L26" s="150">
        <v>46023</v>
      </c>
      <c r="M26" s="150">
        <v>46387</v>
      </c>
      <c r="N26" s="20" t="s">
        <v>27</v>
      </c>
      <c r="O26" s="42"/>
      <c r="P26" s="43"/>
      <c r="Q26" s="43"/>
      <c r="R26" s="43"/>
      <c r="S26" s="43"/>
      <c r="T26" s="44"/>
      <c r="U26" s="44"/>
      <c r="V26" s="44"/>
      <c r="W26" s="44"/>
      <c r="X26" s="44">
        <v>8</v>
      </c>
      <c r="Y26" s="44"/>
      <c r="Z26" s="44"/>
      <c r="AA26" s="44"/>
      <c r="AB26" s="44"/>
      <c r="AC26" s="45"/>
    </row>
    <row r="27" spans="1:29" s="152" customFormat="1" ht="75" x14ac:dyDescent="0.25">
      <c r="A27" s="202">
        <v>80</v>
      </c>
      <c r="B27" s="146"/>
      <c r="C27" s="154" t="s">
        <v>165</v>
      </c>
      <c r="D27" s="154" t="s">
        <v>173</v>
      </c>
      <c r="E27" s="164" t="s">
        <v>175</v>
      </c>
      <c r="F27" s="164" t="s">
        <v>154</v>
      </c>
      <c r="G27" s="157" t="s">
        <v>155</v>
      </c>
      <c r="H27" s="149"/>
      <c r="I27" s="149" t="s">
        <v>112</v>
      </c>
      <c r="J27" s="148">
        <f t="shared" si="1"/>
        <v>2</v>
      </c>
      <c r="K27" s="149"/>
      <c r="L27" s="150">
        <v>46388</v>
      </c>
      <c r="M27" s="150">
        <v>46752</v>
      </c>
      <c r="N27" s="20" t="s">
        <v>27</v>
      </c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>
        <v>2</v>
      </c>
      <c r="Z27" s="44"/>
      <c r="AA27" s="44"/>
      <c r="AB27" s="44"/>
      <c r="AC27" s="45"/>
    </row>
    <row r="28" spans="1:29" s="152" customFormat="1" ht="75" x14ac:dyDescent="0.25">
      <c r="A28" s="203"/>
      <c r="B28" s="146"/>
      <c r="C28" s="154" t="s">
        <v>165</v>
      </c>
      <c r="D28" s="154" t="s">
        <v>174</v>
      </c>
      <c r="E28" s="164" t="s">
        <v>176</v>
      </c>
      <c r="F28" s="164" t="s">
        <v>154</v>
      </c>
      <c r="G28" s="157" t="s">
        <v>177</v>
      </c>
      <c r="H28" s="149"/>
      <c r="I28" s="149" t="s">
        <v>112</v>
      </c>
      <c r="J28" s="148">
        <f t="shared" si="1"/>
        <v>8</v>
      </c>
      <c r="K28" s="149"/>
      <c r="L28" s="150">
        <v>46388</v>
      </c>
      <c r="M28" s="150">
        <v>46752</v>
      </c>
      <c r="N28" s="20" t="s">
        <v>27</v>
      </c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>
        <v>8</v>
      </c>
      <c r="Z28" s="44"/>
      <c r="AA28" s="44"/>
      <c r="AB28" s="44"/>
      <c r="AC28" s="45"/>
    </row>
    <row r="29" spans="1:29" s="152" customFormat="1" ht="75" x14ac:dyDescent="0.25">
      <c r="A29" s="202">
        <v>85</v>
      </c>
      <c r="B29" s="146"/>
      <c r="C29" s="154" t="s">
        <v>165</v>
      </c>
      <c r="D29" s="154" t="s">
        <v>173</v>
      </c>
      <c r="E29" s="164" t="s">
        <v>175</v>
      </c>
      <c r="F29" s="164" t="s">
        <v>154</v>
      </c>
      <c r="G29" s="157" t="s">
        <v>155</v>
      </c>
      <c r="H29" s="149"/>
      <c r="I29" s="149" t="s">
        <v>112</v>
      </c>
      <c r="J29" s="148">
        <f t="shared" si="1"/>
        <v>2</v>
      </c>
      <c r="K29" s="149"/>
      <c r="L29" s="150">
        <v>46753</v>
      </c>
      <c r="M29" s="150">
        <v>47118</v>
      </c>
      <c r="N29" s="20" t="s">
        <v>27</v>
      </c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>
        <v>2</v>
      </c>
      <c r="AA29" s="44"/>
      <c r="AB29" s="44"/>
      <c r="AC29" s="45"/>
    </row>
    <row r="30" spans="1:29" s="152" customFormat="1" ht="75" x14ac:dyDescent="0.25">
      <c r="A30" s="203"/>
      <c r="B30" s="146"/>
      <c r="C30" s="154" t="s">
        <v>165</v>
      </c>
      <c r="D30" s="154" t="s">
        <v>174</v>
      </c>
      <c r="E30" s="164" t="s">
        <v>176</v>
      </c>
      <c r="F30" s="164" t="s">
        <v>154</v>
      </c>
      <c r="G30" s="157" t="s">
        <v>177</v>
      </c>
      <c r="H30" s="149"/>
      <c r="I30" s="149" t="s">
        <v>112</v>
      </c>
      <c r="J30" s="148">
        <f t="shared" si="1"/>
        <v>8</v>
      </c>
      <c r="K30" s="149"/>
      <c r="L30" s="150">
        <v>46753</v>
      </c>
      <c r="M30" s="150">
        <v>47118</v>
      </c>
      <c r="N30" s="20" t="s">
        <v>27</v>
      </c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>
        <v>8</v>
      </c>
      <c r="AA30" s="44"/>
      <c r="AB30" s="44"/>
      <c r="AC30" s="45"/>
    </row>
    <row r="31" spans="1:29" s="152" customFormat="1" ht="75" x14ac:dyDescent="0.25">
      <c r="A31" s="202">
        <v>88</v>
      </c>
      <c r="B31" s="146"/>
      <c r="C31" s="154" t="s">
        <v>165</v>
      </c>
      <c r="D31" s="154" t="s">
        <v>173</v>
      </c>
      <c r="E31" s="164" t="s">
        <v>175</v>
      </c>
      <c r="F31" s="164" t="s">
        <v>154</v>
      </c>
      <c r="G31" s="157" t="s">
        <v>155</v>
      </c>
      <c r="H31" s="149"/>
      <c r="I31" s="149" t="s">
        <v>112</v>
      </c>
      <c r="J31" s="148">
        <f t="shared" si="1"/>
        <v>2</v>
      </c>
      <c r="K31" s="149"/>
      <c r="L31" s="150">
        <v>47119</v>
      </c>
      <c r="M31" s="150">
        <v>47483</v>
      </c>
      <c r="N31" s="20" t="s">
        <v>27</v>
      </c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>
        <v>2</v>
      </c>
      <c r="AB31" s="44"/>
      <c r="AC31" s="45"/>
    </row>
    <row r="32" spans="1:29" s="152" customFormat="1" ht="75" x14ac:dyDescent="0.25">
      <c r="A32" s="203"/>
      <c r="B32" s="146"/>
      <c r="C32" s="154" t="s">
        <v>165</v>
      </c>
      <c r="D32" s="154" t="s">
        <v>174</v>
      </c>
      <c r="E32" s="164" t="s">
        <v>176</v>
      </c>
      <c r="F32" s="164" t="s">
        <v>154</v>
      </c>
      <c r="G32" s="157" t="s">
        <v>177</v>
      </c>
      <c r="H32" s="149"/>
      <c r="I32" s="149" t="s">
        <v>112</v>
      </c>
      <c r="J32" s="148">
        <f t="shared" si="1"/>
        <v>8</v>
      </c>
      <c r="K32" s="149"/>
      <c r="L32" s="150">
        <v>47119</v>
      </c>
      <c r="M32" s="150">
        <v>47483</v>
      </c>
      <c r="N32" s="20" t="s">
        <v>27</v>
      </c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>
        <v>8</v>
      </c>
      <c r="AB32" s="44"/>
      <c r="AC32" s="45"/>
    </row>
    <row r="33" spans="1:29" s="152" customFormat="1" ht="75" x14ac:dyDescent="0.25">
      <c r="A33" s="202">
        <v>90</v>
      </c>
      <c r="B33" s="146"/>
      <c r="C33" s="154" t="s">
        <v>165</v>
      </c>
      <c r="D33" s="154" t="s">
        <v>173</v>
      </c>
      <c r="E33" s="164" t="s">
        <v>175</v>
      </c>
      <c r="F33" s="164" t="s">
        <v>154</v>
      </c>
      <c r="G33" s="157" t="s">
        <v>155</v>
      </c>
      <c r="H33" s="149"/>
      <c r="I33" s="149" t="s">
        <v>112</v>
      </c>
      <c r="J33" s="148">
        <f t="shared" si="1"/>
        <v>2</v>
      </c>
      <c r="K33" s="149"/>
      <c r="L33" s="150">
        <v>47484</v>
      </c>
      <c r="M33" s="150">
        <v>47848</v>
      </c>
      <c r="N33" s="20" t="s">
        <v>27</v>
      </c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>
        <v>2</v>
      </c>
      <c r="AC33" s="45"/>
    </row>
    <row r="34" spans="1:29" s="152" customFormat="1" ht="75" x14ac:dyDescent="0.25">
      <c r="A34" s="203"/>
      <c r="B34" s="146"/>
      <c r="C34" s="154" t="s">
        <v>165</v>
      </c>
      <c r="D34" s="154" t="s">
        <v>174</v>
      </c>
      <c r="E34" s="164" t="s">
        <v>176</v>
      </c>
      <c r="F34" s="164" t="s">
        <v>154</v>
      </c>
      <c r="G34" s="157" t="s">
        <v>177</v>
      </c>
      <c r="H34" s="149"/>
      <c r="I34" s="149" t="s">
        <v>112</v>
      </c>
      <c r="J34" s="148">
        <f t="shared" si="1"/>
        <v>8</v>
      </c>
      <c r="K34" s="149"/>
      <c r="L34" s="150">
        <v>47484</v>
      </c>
      <c r="M34" s="150">
        <v>47848</v>
      </c>
      <c r="N34" s="20" t="s">
        <v>27</v>
      </c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>
        <v>8</v>
      </c>
      <c r="AC34" s="45"/>
    </row>
    <row r="35" spans="1:29" s="152" customFormat="1" ht="75" x14ac:dyDescent="0.25">
      <c r="A35" s="202">
        <v>92</v>
      </c>
      <c r="B35" s="146"/>
      <c r="C35" s="154" t="s">
        <v>165</v>
      </c>
      <c r="D35" s="154" t="s">
        <v>173</v>
      </c>
      <c r="E35" s="164" t="s">
        <v>175</v>
      </c>
      <c r="F35" s="164" t="s">
        <v>154</v>
      </c>
      <c r="G35" s="157" t="s">
        <v>155</v>
      </c>
      <c r="H35" s="149"/>
      <c r="I35" s="149" t="s">
        <v>112</v>
      </c>
      <c r="J35" s="148">
        <f t="shared" si="1"/>
        <v>2</v>
      </c>
      <c r="K35" s="149"/>
      <c r="L35" s="150">
        <v>47849</v>
      </c>
      <c r="M35" s="150">
        <v>48213</v>
      </c>
      <c r="N35" s="20" t="s">
        <v>27</v>
      </c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>
        <v>2</v>
      </c>
    </row>
    <row r="36" spans="1:29" s="152" customFormat="1" ht="75" x14ac:dyDescent="0.25">
      <c r="A36" s="203"/>
      <c r="B36" s="146"/>
      <c r="C36" s="154" t="s">
        <v>165</v>
      </c>
      <c r="D36" s="154" t="s">
        <v>174</v>
      </c>
      <c r="E36" s="164" t="s">
        <v>176</v>
      </c>
      <c r="F36" s="164" t="s">
        <v>154</v>
      </c>
      <c r="G36" s="157" t="s">
        <v>177</v>
      </c>
      <c r="H36" s="149"/>
      <c r="I36" s="149" t="s">
        <v>112</v>
      </c>
      <c r="J36" s="148">
        <f t="shared" si="1"/>
        <v>8</v>
      </c>
      <c r="K36" s="149"/>
      <c r="L36" s="150">
        <v>47849</v>
      </c>
      <c r="M36" s="150">
        <v>48213</v>
      </c>
      <c r="N36" s="20" t="s">
        <v>27</v>
      </c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>
        <v>8</v>
      </c>
    </row>
    <row r="37" spans="1:29" x14ac:dyDescent="0.25">
      <c r="A37" s="1"/>
      <c r="B37" s="21"/>
      <c r="C37" s="31"/>
      <c r="D37" s="31"/>
      <c r="E37" s="33"/>
      <c r="F37" s="41"/>
      <c r="G37" s="31"/>
      <c r="H37" s="22"/>
      <c r="I37" s="22"/>
      <c r="J37" s="2"/>
      <c r="K37" s="22"/>
      <c r="L37" s="81"/>
      <c r="M37" s="81"/>
      <c r="N37" s="20"/>
      <c r="O37" s="42"/>
      <c r="P37" s="43"/>
      <c r="Q37" s="43"/>
      <c r="R37" s="43"/>
      <c r="S37" s="43"/>
      <c r="T37" s="44"/>
      <c r="U37" s="44"/>
      <c r="V37" s="44"/>
      <c r="W37" s="44"/>
      <c r="X37" s="44"/>
      <c r="Y37" s="44"/>
      <c r="Z37" s="44"/>
      <c r="AA37" s="44"/>
      <c r="AB37" s="44"/>
      <c r="AC37" s="45"/>
    </row>
    <row r="38" spans="1:29" x14ac:dyDescent="0.25">
      <c r="A38" s="16"/>
      <c r="B38" s="17" t="s">
        <v>3</v>
      </c>
      <c r="C38" s="9"/>
      <c r="D38" s="9"/>
      <c r="E38" s="9"/>
      <c r="F38" s="9"/>
      <c r="G38" s="9"/>
      <c r="H38" s="18"/>
      <c r="I38" s="18"/>
      <c r="J38" s="34"/>
      <c r="K38" s="18"/>
      <c r="L38" s="77"/>
      <c r="M38" s="77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68"/>
    </row>
    <row r="39" spans="1:29" s="152" customFormat="1" ht="105" x14ac:dyDescent="0.25">
      <c r="A39" s="145">
        <v>7</v>
      </c>
      <c r="B39" s="146"/>
      <c r="C39" s="154" t="s">
        <v>107</v>
      </c>
      <c r="D39" s="156" t="s">
        <v>108</v>
      </c>
      <c r="E39" s="157" t="s">
        <v>109</v>
      </c>
      <c r="F39" s="158" t="s">
        <v>110</v>
      </c>
      <c r="G39" s="157" t="s">
        <v>111</v>
      </c>
      <c r="H39" s="149"/>
      <c r="I39" s="149" t="s">
        <v>112</v>
      </c>
      <c r="J39" s="148">
        <f t="shared" ref="J39:J50" si="2">SUM(O39:AC39)</f>
        <v>6</v>
      </c>
      <c r="K39" s="149"/>
      <c r="L39" s="150">
        <v>42736</v>
      </c>
      <c r="M39" s="150">
        <v>43100</v>
      </c>
      <c r="N39" s="20" t="s">
        <v>25</v>
      </c>
      <c r="O39" s="42">
        <v>6</v>
      </c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s="152" customFormat="1" ht="105" x14ac:dyDescent="0.25">
      <c r="A40" s="145">
        <v>11</v>
      </c>
      <c r="B40" s="146"/>
      <c r="C40" s="154" t="s">
        <v>122</v>
      </c>
      <c r="D40" s="156" t="s">
        <v>123</v>
      </c>
      <c r="E40" s="157" t="s">
        <v>109</v>
      </c>
      <c r="F40" s="158" t="s">
        <v>110</v>
      </c>
      <c r="G40" s="157" t="s">
        <v>111</v>
      </c>
      <c r="H40" s="149"/>
      <c r="I40" s="149" t="s">
        <v>112</v>
      </c>
      <c r="J40" s="148">
        <f t="shared" si="2"/>
        <v>10</v>
      </c>
      <c r="K40" s="149"/>
      <c r="L40" s="150">
        <v>42736</v>
      </c>
      <c r="M40" s="150">
        <v>43100</v>
      </c>
      <c r="N40" s="20" t="s">
        <v>25</v>
      </c>
      <c r="O40" s="42">
        <v>10</v>
      </c>
      <c r="P40" s="43"/>
      <c r="Q40" s="43"/>
      <c r="R40" s="43"/>
      <c r="S40" s="43"/>
      <c r="T40" s="44"/>
      <c r="U40" s="44"/>
      <c r="V40" s="44"/>
      <c r="W40" s="44"/>
      <c r="X40" s="44"/>
      <c r="Y40" s="44"/>
      <c r="Z40" s="44"/>
      <c r="AA40" s="44"/>
      <c r="AB40" s="44"/>
      <c r="AC40" s="45"/>
    </row>
    <row r="41" spans="1:29" s="152" customFormat="1" ht="105" x14ac:dyDescent="0.25">
      <c r="A41" s="145">
        <v>26</v>
      </c>
      <c r="B41" s="146"/>
      <c r="C41" s="154" t="s">
        <v>133</v>
      </c>
      <c r="D41" s="155" t="s">
        <v>134</v>
      </c>
      <c r="E41" s="157" t="s">
        <v>109</v>
      </c>
      <c r="F41" s="158" t="s">
        <v>110</v>
      </c>
      <c r="G41" s="157" t="s">
        <v>111</v>
      </c>
      <c r="H41" s="149"/>
      <c r="I41" s="149" t="s">
        <v>112</v>
      </c>
      <c r="J41" s="148">
        <f t="shared" si="2"/>
        <v>24</v>
      </c>
      <c r="K41" s="149"/>
      <c r="L41" s="150">
        <v>43101</v>
      </c>
      <c r="M41" s="150">
        <v>43465</v>
      </c>
      <c r="N41" s="20" t="s">
        <v>26</v>
      </c>
      <c r="O41" s="42"/>
      <c r="P41" s="43">
        <v>24</v>
      </c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s="152" customFormat="1" ht="105" x14ac:dyDescent="0.25">
      <c r="A42" s="145">
        <v>67</v>
      </c>
      <c r="B42" s="146"/>
      <c r="C42" s="154" t="s">
        <v>165</v>
      </c>
      <c r="D42" s="156" t="s">
        <v>178</v>
      </c>
      <c r="E42" s="157" t="s">
        <v>109</v>
      </c>
      <c r="F42" s="158" t="s">
        <v>110</v>
      </c>
      <c r="G42" s="157" t="s">
        <v>111</v>
      </c>
      <c r="H42" s="149"/>
      <c r="I42" s="149" t="s">
        <v>112</v>
      </c>
      <c r="J42" s="148">
        <f t="shared" si="2"/>
        <v>24</v>
      </c>
      <c r="K42" s="149"/>
      <c r="L42" s="150">
        <v>44927</v>
      </c>
      <c r="M42" s="150">
        <v>45291</v>
      </c>
      <c r="N42" s="20" t="s">
        <v>27</v>
      </c>
      <c r="O42" s="42"/>
      <c r="P42" s="43"/>
      <c r="Q42" s="43"/>
      <c r="R42" s="43"/>
      <c r="S42" s="43"/>
      <c r="T42" s="44"/>
      <c r="U42" s="44">
        <v>24</v>
      </c>
      <c r="V42" s="44"/>
      <c r="W42" s="44"/>
      <c r="X42" s="44"/>
      <c r="Y42" s="44"/>
      <c r="Z42" s="44"/>
      <c r="AA42" s="44"/>
      <c r="AB42" s="44"/>
      <c r="AC42" s="45"/>
    </row>
    <row r="43" spans="1:29" s="152" customFormat="1" ht="105" x14ac:dyDescent="0.25">
      <c r="A43" s="145">
        <v>71</v>
      </c>
      <c r="B43" s="146"/>
      <c r="C43" s="154" t="s">
        <v>165</v>
      </c>
      <c r="D43" s="156" t="s">
        <v>178</v>
      </c>
      <c r="E43" s="157" t="s">
        <v>109</v>
      </c>
      <c r="F43" s="158" t="s">
        <v>110</v>
      </c>
      <c r="G43" s="157" t="s">
        <v>111</v>
      </c>
      <c r="H43" s="149"/>
      <c r="I43" s="149" t="s">
        <v>112</v>
      </c>
      <c r="J43" s="148">
        <f t="shared" si="2"/>
        <v>24</v>
      </c>
      <c r="K43" s="149"/>
      <c r="L43" s="150">
        <v>45292</v>
      </c>
      <c r="M43" s="150">
        <v>45657</v>
      </c>
      <c r="N43" s="20" t="s">
        <v>27</v>
      </c>
      <c r="O43" s="42"/>
      <c r="P43" s="43"/>
      <c r="Q43" s="43"/>
      <c r="R43" s="43"/>
      <c r="S43" s="43"/>
      <c r="T43" s="44"/>
      <c r="U43" s="44"/>
      <c r="V43" s="44">
        <v>24</v>
      </c>
      <c r="W43" s="44"/>
      <c r="X43" s="44"/>
      <c r="Y43" s="44"/>
      <c r="Z43" s="44"/>
      <c r="AA43" s="44"/>
      <c r="AB43" s="44"/>
      <c r="AC43" s="45"/>
    </row>
    <row r="44" spans="1:29" s="152" customFormat="1" ht="105" x14ac:dyDescent="0.25">
      <c r="A44" s="145">
        <v>73</v>
      </c>
      <c r="B44" s="146"/>
      <c r="C44" s="154" t="s">
        <v>165</v>
      </c>
      <c r="D44" s="156" t="s">
        <v>178</v>
      </c>
      <c r="E44" s="157" t="s">
        <v>109</v>
      </c>
      <c r="F44" s="158" t="s">
        <v>110</v>
      </c>
      <c r="G44" s="157" t="s">
        <v>111</v>
      </c>
      <c r="H44" s="149"/>
      <c r="I44" s="149" t="s">
        <v>112</v>
      </c>
      <c r="J44" s="148">
        <f t="shared" si="2"/>
        <v>24</v>
      </c>
      <c r="K44" s="149"/>
      <c r="L44" s="150">
        <v>45658</v>
      </c>
      <c r="M44" s="150">
        <v>46022</v>
      </c>
      <c r="N44" s="20" t="s">
        <v>27</v>
      </c>
      <c r="O44" s="42"/>
      <c r="P44" s="43"/>
      <c r="Q44" s="43"/>
      <c r="R44" s="43"/>
      <c r="S44" s="43"/>
      <c r="T44" s="44"/>
      <c r="U44" s="44"/>
      <c r="V44" s="44"/>
      <c r="W44" s="44">
        <v>24</v>
      </c>
      <c r="X44" s="44"/>
      <c r="Y44" s="44"/>
      <c r="Z44" s="44"/>
      <c r="AA44" s="44"/>
      <c r="AB44" s="44"/>
      <c r="AC44" s="45"/>
    </row>
    <row r="45" spans="1:29" s="152" customFormat="1" ht="105" x14ac:dyDescent="0.25">
      <c r="A45" s="145">
        <v>76</v>
      </c>
      <c r="B45" s="146"/>
      <c r="C45" s="154" t="s">
        <v>165</v>
      </c>
      <c r="D45" s="156" t="s">
        <v>178</v>
      </c>
      <c r="E45" s="157" t="s">
        <v>109</v>
      </c>
      <c r="F45" s="158" t="s">
        <v>110</v>
      </c>
      <c r="G45" s="157" t="s">
        <v>111</v>
      </c>
      <c r="H45" s="149"/>
      <c r="I45" s="149" t="s">
        <v>112</v>
      </c>
      <c r="J45" s="148">
        <f t="shared" si="2"/>
        <v>24</v>
      </c>
      <c r="K45" s="149"/>
      <c r="L45" s="150">
        <v>46023</v>
      </c>
      <c r="M45" s="150">
        <v>46387</v>
      </c>
      <c r="N45" s="20" t="s">
        <v>27</v>
      </c>
      <c r="O45" s="42"/>
      <c r="P45" s="43"/>
      <c r="Q45" s="43"/>
      <c r="R45" s="43"/>
      <c r="S45" s="43"/>
      <c r="T45" s="44"/>
      <c r="U45" s="44"/>
      <c r="V45" s="44"/>
      <c r="W45" s="44"/>
      <c r="X45" s="44">
        <v>24</v>
      </c>
      <c r="Y45" s="44"/>
      <c r="Z45" s="44"/>
      <c r="AA45" s="44"/>
      <c r="AB45" s="44"/>
      <c r="AC45" s="45"/>
    </row>
    <row r="46" spans="1:29" s="152" customFormat="1" ht="105" x14ac:dyDescent="0.25">
      <c r="A46" s="145">
        <v>81</v>
      </c>
      <c r="B46" s="146"/>
      <c r="C46" s="154" t="s">
        <v>165</v>
      </c>
      <c r="D46" s="156" t="s">
        <v>178</v>
      </c>
      <c r="E46" s="157" t="s">
        <v>109</v>
      </c>
      <c r="F46" s="158" t="s">
        <v>110</v>
      </c>
      <c r="G46" s="157" t="s">
        <v>111</v>
      </c>
      <c r="H46" s="149"/>
      <c r="I46" s="149" t="s">
        <v>112</v>
      </c>
      <c r="J46" s="148">
        <f t="shared" si="2"/>
        <v>24</v>
      </c>
      <c r="K46" s="149"/>
      <c r="L46" s="150">
        <v>46388</v>
      </c>
      <c r="M46" s="150">
        <v>46752</v>
      </c>
      <c r="N46" s="20" t="s">
        <v>27</v>
      </c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>
        <v>24</v>
      </c>
      <c r="Z46" s="44"/>
      <c r="AA46" s="44"/>
      <c r="AB46" s="44"/>
      <c r="AC46" s="45"/>
    </row>
    <row r="47" spans="1:29" s="152" customFormat="1" ht="105" x14ac:dyDescent="0.25">
      <c r="A47" s="145">
        <v>86</v>
      </c>
      <c r="B47" s="146"/>
      <c r="C47" s="154" t="s">
        <v>165</v>
      </c>
      <c r="D47" s="156" t="s">
        <v>178</v>
      </c>
      <c r="E47" s="157" t="s">
        <v>109</v>
      </c>
      <c r="F47" s="158" t="s">
        <v>110</v>
      </c>
      <c r="G47" s="157" t="s">
        <v>111</v>
      </c>
      <c r="H47" s="149"/>
      <c r="I47" s="149" t="s">
        <v>112</v>
      </c>
      <c r="J47" s="148">
        <f t="shared" si="2"/>
        <v>24</v>
      </c>
      <c r="K47" s="149"/>
      <c r="L47" s="150">
        <v>46753</v>
      </c>
      <c r="M47" s="150">
        <v>47118</v>
      </c>
      <c r="N47" s="20" t="s">
        <v>27</v>
      </c>
      <c r="O47" s="42"/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>
        <v>24</v>
      </c>
      <c r="AA47" s="44"/>
      <c r="AB47" s="44"/>
      <c r="AC47" s="45"/>
    </row>
    <row r="48" spans="1:29" s="152" customFormat="1" ht="105" x14ac:dyDescent="0.25">
      <c r="A48" s="145">
        <v>89</v>
      </c>
      <c r="B48" s="146"/>
      <c r="C48" s="154" t="s">
        <v>165</v>
      </c>
      <c r="D48" s="156" t="s">
        <v>178</v>
      </c>
      <c r="E48" s="157" t="s">
        <v>109</v>
      </c>
      <c r="F48" s="158" t="s">
        <v>110</v>
      </c>
      <c r="G48" s="157" t="s">
        <v>111</v>
      </c>
      <c r="H48" s="149"/>
      <c r="I48" s="149" t="s">
        <v>112</v>
      </c>
      <c r="J48" s="148">
        <f t="shared" si="2"/>
        <v>24</v>
      </c>
      <c r="K48" s="149"/>
      <c r="L48" s="150">
        <v>47119</v>
      </c>
      <c r="M48" s="150">
        <v>47483</v>
      </c>
      <c r="N48" s="20" t="s">
        <v>27</v>
      </c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>
        <v>24</v>
      </c>
      <c r="AB48" s="44"/>
      <c r="AC48" s="45"/>
    </row>
    <row r="49" spans="1:29" s="152" customFormat="1" ht="105" x14ac:dyDescent="0.25">
      <c r="A49" s="145">
        <v>91</v>
      </c>
      <c r="B49" s="146"/>
      <c r="C49" s="154" t="s">
        <v>165</v>
      </c>
      <c r="D49" s="156" t="s">
        <v>178</v>
      </c>
      <c r="E49" s="157" t="s">
        <v>109</v>
      </c>
      <c r="F49" s="158" t="s">
        <v>110</v>
      </c>
      <c r="G49" s="157" t="s">
        <v>111</v>
      </c>
      <c r="H49" s="149"/>
      <c r="I49" s="149" t="s">
        <v>112</v>
      </c>
      <c r="J49" s="148">
        <f t="shared" si="2"/>
        <v>24</v>
      </c>
      <c r="K49" s="149"/>
      <c r="L49" s="150">
        <v>47484</v>
      </c>
      <c r="M49" s="150">
        <v>47848</v>
      </c>
      <c r="N49" s="20" t="s">
        <v>27</v>
      </c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>
        <v>24</v>
      </c>
      <c r="AC49" s="45"/>
    </row>
    <row r="50" spans="1:29" s="152" customFormat="1" ht="105" x14ac:dyDescent="0.25">
      <c r="A50" s="145">
        <v>93</v>
      </c>
      <c r="B50" s="146"/>
      <c r="C50" s="154" t="s">
        <v>165</v>
      </c>
      <c r="D50" s="156" t="s">
        <v>178</v>
      </c>
      <c r="E50" s="157" t="s">
        <v>109</v>
      </c>
      <c r="F50" s="158" t="s">
        <v>110</v>
      </c>
      <c r="G50" s="157" t="s">
        <v>111</v>
      </c>
      <c r="H50" s="149"/>
      <c r="I50" s="149" t="s">
        <v>112</v>
      </c>
      <c r="J50" s="148">
        <f t="shared" si="2"/>
        <v>24</v>
      </c>
      <c r="K50" s="149"/>
      <c r="L50" s="150">
        <v>47849</v>
      </c>
      <c r="M50" s="150">
        <v>48213</v>
      </c>
      <c r="N50" s="20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>
        <v>24</v>
      </c>
    </row>
    <row r="51" spans="1:29" ht="15.75" thickBot="1" x14ac:dyDescent="0.3">
      <c r="A51" s="1"/>
      <c r="B51" s="21"/>
      <c r="C51" s="31"/>
      <c r="D51" s="35"/>
      <c r="E51" s="31"/>
      <c r="F51" s="66"/>
      <c r="G51" s="31"/>
      <c r="H51" s="22"/>
      <c r="I51" s="22"/>
      <c r="J51" s="2"/>
      <c r="K51" s="22"/>
      <c r="L51" s="81"/>
      <c r="M51" s="81"/>
      <c r="N51" s="20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ht="15.75" thickBot="1" x14ac:dyDescent="0.3">
      <c r="A52" s="101"/>
      <c r="B52" s="59" t="s">
        <v>0</v>
      </c>
      <c r="C52" s="59"/>
      <c r="D52" s="59"/>
      <c r="E52" s="59"/>
      <c r="F52" s="59"/>
      <c r="G52" s="59"/>
      <c r="H52" s="59"/>
      <c r="I52" s="59"/>
      <c r="J52" s="59">
        <f>SUM(J12:J39)</f>
        <v>627.75</v>
      </c>
      <c r="K52" s="59"/>
      <c r="L52" s="85"/>
      <c r="M52" s="85"/>
      <c r="N52" s="102"/>
      <c r="O52" s="103"/>
      <c r="P52" s="104"/>
      <c r="Q52" s="104"/>
      <c r="R52" s="104"/>
      <c r="S52" s="104"/>
      <c r="T52" s="105"/>
      <c r="U52" s="105"/>
      <c r="V52" s="105"/>
      <c r="W52" s="105"/>
      <c r="X52" s="105"/>
      <c r="Y52" s="105"/>
      <c r="Z52" s="105"/>
      <c r="AA52" s="105"/>
      <c r="AB52" s="105"/>
      <c r="AC52" s="106"/>
    </row>
    <row r="53" spans="1:29" x14ac:dyDescent="0.25">
      <c r="A53" s="24"/>
      <c r="B53" s="25"/>
      <c r="C53" s="25"/>
      <c r="D53" s="25"/>
      <c r="E53" s="25"/>
      <c r="F53" s="25"/>
      <c r="G53" s="25"/>
      <c r="H53" s="25"/>
      <c r="I53" s="26"/>
      <c r="L53" s="78"/>
      <c r="M53" s="78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</row>
    <row r="54" spans="1:29" x14ac:dyDescent="0.25">
      <c r="A54" s="201" t="s">
        <v>42</v>
      </c>
      <c r="B54" s="201"/>
      <c r="C54" s="201"/>
      <c r="D54" s="25"/>
      <c r="E54" s="25"/>
      <c r="F54" s="25"/>
      <c r="G54" s="25"/>
      <c r="H54" s="25"/>
      <c r="I54" s="26"/>
      <c r="L54" s="78"/>
      <c r="M54" s="78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</row>
    <row r="55" spans="1:29" x14ac:dyDescent="0.25">
      <c r="A55" s="10"/>
      <c r="B55" s="6"/>
      <c r="C55" s="40" t="s">
        <v>6</v>
      </c>
      <c r="D55" s="40" t="s">
        <v>5</v>
      </c>
      <c r="E55" s="10"/>
      <c r="F55" s="10"/>
      <c r="G55" s="10"/>
      <c r="H55" s="8"/>
      <c r="I55" s="11"/>
      <c r="J55" s="8"/>
      <c r="K55" s="11"/>
      <c r="L55" s="79"/>
      <c r="M55" s="80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2"/>
      <c r="B56" s="13" t="s">
        <v>43</v>
      </c>
      <c r="C56" s="14"/>
      <c r="D56" s="14"/>
      <c r="E56" s="14"/>
      <c r="F56" s="14"/>
      <c r="G56" s="14"/>
      <c r="H56" s="15"/>
      <c r="I56" s="9"/>
      <c r="J56" s="15"/>
      <c r="K56" s="9"/>
      <c r="L56" s="82"/>
      <c r="M56" s="77"/>
      <c r="N56" s="9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x14ac:dyDescent="0.25">
      <c r="A57" s="16"/>
      <c r="B57" s="17" t="s">
        <v>1</v>
      </c>
      <c r="C57" s="9"/>
      <c r="D57" s="9"/>
      <c r="E57" s="9"/>
      <c r="F57" s="9"/>
      <c r="G57" s="9"/>
      <c r="H57" s="15"/>
      <c r="I57" s="18"/>
      <c r="J57" s="15"/>
      <c r="K57" s="18"/>
      <c r="L57" s="82"/>
      <c r="M57" s="77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68"/>
    </row>
    <row r="58" spans="1:29" s="23" customFormat="1" x14ac:dyDescent="0.25">
      <c r="A58" s="1"/>
      <c r="B58" s="21"/>
      <c r="C58" s="2"/>
      <c r="D58" s="2"/>
      <c r="E58" s="2"/>
      <c r="F58" s="2"/>
      <c r="G58" s="2"/>
      <c r="H58" s="75"/>
      <c r="I58" s="22"/>
      <c r="J58" s="75"/>
      <c r="K58" s="22"/>
      <c r="L58" s="87"/>
      <c r="M58" s="81"/>
      <c r="N58" s="22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x14ac:dyDescent="0.25">
      <c r="A59" s="16"/>
      <c r="B59" s="17" t="s">
        <v>2</v>
      </c>
      <c r="C59" s="9"/>
      <c r="D59" s="9"/>
      <c r="E59" s="9"/>
      <c r="F59" s="9"/>
      <c r="G59" s="9"/>
      <c r="H59" s="18"/>
      <c r="I59" s="18"/>
      <c r="J59" s="18"/>
      <c r="K59" s="18"/>
      <c r="L59" s="77"/>
      <c r="M59" s="77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8"/>
    </row>
    <row r="60" spans="1:29" x14ac:dyDescent="0.25">
      <c r="A60" s="1"/>
      <c r="B60" s="21"/>
      <c r="C60" s="32"/>
      <c r="D60" s="2"/>
      <c r="E60" s="76"/>
      <c r="F60" s="76"/>
      <c r="G60" s="76"/>
      <c r="H60" s="22"/>
      <c r="I60" s="22"/>
      <c r="J60" s="2"/>
      <c r="K60" s="22"/>
      <c r="L60" s="81"/>
      <c r="M60" s="81"/>
      <c r="N60" s="37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x14ac:dyDescent="0.25">
      <c r="A61" s="16"/>
      <c r="B61" s="17" t="s">
        <v>3</v>
      </c>
      <c r="C61" s="9"/>
      <c r="D61" s="9"/>
      <c r="E61" s="9"/>
      <c r="F61" s="9"/>
      <c r="G61" s="9"/>
      <c r="H61" s="18"/>
      <c r="I61" s="18"/>
      <c r="J61" s="34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152" customFormat="1" ht="120" x14ac:dyDescent="0.25">
      <c r="A62" s="145">
        <v>40</v>
      </c>
      <c r="B62" s="146"/>
      <c r="C62" s="154" t="s">
        <v>161</v>
      </c>
      <c r="D62" s="156" t="s">
        <v>145</v>
      </c>
      <c r="E62" s="76" t="s">
        <v>146</v>
      </c>
      <c r="F62" s="76" t="s">
        <v>147</v>
      </c>
      <c r="G62" s="76" t="s">
        <v>148</v>
      </c>
      <c r="H62" s="149"/>
      <c r="I62" s="149" t="s">
        <v>112</v>
      </c>
      <c r="J62" s="148">
        <f>SUM(O62:AC62)</f>
        <v>4</v>
      </c>
      <c r="K62" s="149"/>
      <c r="L62" s="150">
        <v>43556</v>
      </c>
      <c r="M62" s="150">
        <v>43830</v>
      </c>
      <c r="N62" s="20" t="s">
        <v>26</v>
      </c>
      <c r="O62" s="42"/>
      <c r="P62" s="43"/>
      <c r="Q62" s="43">
        <v>4</v>
      </c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152" customFormat="1" ht="120" x14ac:dyDescent="0.25">
      <c r="A63" s="145">
        <v>45</v>
      </c>
      <c r="B63" s="146"/>
      <c r="C63" s="154" t="s">
        <v>161</v>
      </c>
      <c r="D63" s="156" t="s">
        <v>159</v>
      </c>
      <c r="E63" s="76" t="s">
        <v>146</v>
      </c>
      <c r="F63" s="76" t="s">
        <v>147</v>
      </c>
      <c r="G63" s="76" t="s">
        <v>148</v>
      </c>
      <c r="H63" s="149"/>
      <c r="I63" s="149" t="s">
        <v>112</v>
      </c>
      <c r="J63" s="148">
        <f>SUM(O63:AC63)</f>
        <v>27</v>
      </c>
      <c r="K63" s="149"/>
      <c r="L63" s="150">
        <v>43922</v>
      </c>
      <c r="M63" s="150">
        <v>44196</v>
      </c>
      <c r="N63" s="20" t="s">
        <v>26</v>
      </c>
      <c r="O63" s="42"/>
      <c r="P63" s="43"/>
      <c r="Q63" s="43"/>
      <c r="R63" s="43">
        <v>27</v>
      </c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152" customFormat="1" ht="120" x14ac:dyDescent="0.25">
      <c r="A64" s="145">
        <v>46</v>
      </c>
      <c r="B64" s="146"/>
      <c r="C64" s="154" t="s">
        <v>160</v>
      </c>
      <c r="D64" s="156" t="s">
        <v>162</v>
      </c>
      <c r="E64" s="76" t="s">
        <v>146</v>
      </c>
      <c r="F64" s="76" t="s">
        <v>147</v>
      </c>
      <c r="G64" s="76" t="s">
        <v>148</v>
      </c>
      <c r="H64" s="149"/>
      <c r="I64" s="149" t="s">
        <v>112</v>
      </c>
      <c r="J64" s="148">
        <f>SUM(O64:AC64)</f>
        <v>84</v>
      </c>
      <c r="K64" s="149"/>
      <c r="L64" s="150">
        <v>43922</v>
      </c>
      <c r="M64" s="150">
        <v>44196</v>
      </c>
      <c r="N64" s="20" t="s">
        <v>26</v>
      </c>
      <c r="O64" s="42"/>
      <c r="P64" s="43"/>
      <c r="Q64" s="43"/>
      <c r="R64" s="43">
        <v>84</v>
      </c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 x14ac:dyDescent="0.25">
      <c r="A65" s="1"/>
      <c r="B65" s="21"/>
      <c r="C65" s="32"/>
      <c r="D65" s="2"/>
      <c r="E65" s="76"/>
      <c r="F65" s="76"/>
      <c r="G65" s="76"/>
      <c r="H65" s="22"/>
      <c r="I65" s="22"/>
      <c r="J65" s="2"/>
      <c r="K65" s="22"/>
      <c r="L65" s="81"/>
      <c r="M65" s="81"/>
      <c r="N65" s="37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x14ac:dyDescent="0.25">
      <c r="A66" s="16"/>
      <c r="B66" s="18" t="s">
        <v>45</v>
      </c>
      <c r="C66" s="9"/>
      <c r="D66" s="9"/>
      <c r="E66" s="9"/>
      <c r="F66" s="9"/>
      <c r="G66" s="9"/>
      <c r="H66" s="18"/>
      <c r="I66" s="18"/>
      <c r="J66" s="18"/>
      <c r="K66" s="18"/>
      <c r="L66" s="77"/>
      <c r="M66" s="77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68"/>
    </row>
    <row r="67" spans="1:29" s="23" customFormat="1" x14ac:dyDescent="0.25">
      <c r="A67" s="69"/>
      <c r="B67" s="70" t="s">
        <v>1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 x14ac:dyDescent="0.25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 x14ac:dyDescent="0.25">
      <c r="A69" s="69"/>
      <c r="B69" s="70" t="s">
        <v>2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s="152" customFormat="1" ht="105" x14ac:dyDescent="0.25">
      <c r="A70" s="145">
        <v>69</v>
      </c>
      <c r="B70" s="146"/>
      <c r="C70" s="148" t="s">
        <v>181</v>
      </c>
      <c r="D70" s="148" t="s">
        <v>182</v>
      </c>
      <c r="E70" s="164" t="s">
        <v>130</v>
      </c>
      <c r="F70" s="164" t="s">
        <v>183</v>
      </c>
      <c r="G70" s="157" t="s">
        <v>132</v>
      </c>
      <c r="H70" s="149"/>
      <c r="I70" s="149" t="s">
        <v>112</v>
      </c>
      <c r="J70" s="148">
        <f>SUM(O70:AC70)</f>
        <v>400</v>
      </c>
      <c r="K70" s="149"/>
      <c r="L70" s="150">
        <v>45383</v>
      </c>
      <c r="M70" s="150">
        <v>46022</v>
      </c>
      <c r="N70" s="124" t="s">
        <v>27</v>
      </c>
      <c r="O70" s="42"/>
      <c r="P70" s="43"/>
      <c r="Q70" s="43"/>
      <c r="R70" s="43"/>
      <c r="S70" s="43"/>
      <c r="T70" s="44"/>
      <c r="U70" s="44"/>
      <c r="V70" s="44">
        <v>200</v>
      </c>
      <c r="W70" s="44">
        <v>200</v>
      </c>
      <c r="X70" s="44"/>
      <c r="Y70" s="44"/>
      <c r="Z70" s="44"/>
      <c r="AA70" s="44"/>
      <c r="AB70" s="44"/>
      <c r="AC70" s="45"/>
    </row>
    <row r="71" spans="1:29" x14ac:dyDescent="0.25">
      <c r="A71" s="1"/>
      <c r="B71" s="21"/>
      <c r="C71" s="2"/>
      <c r="D71" s="2"/>
      <c r="E71" s="2"/>
      <c r="F71" s="2"/>
      <c r="G71" s="2"/>
      <c r="H71" s="22"/>
      <c r="I71" s="22"/>
      <c r="J71" s="22"/>
      <c r="K71" s="22"/>
      <c r="L71" s="81"/>
      <c r="M71" s="81"/>
      <c r="N71" s="6"/>
      <c r="O71" s="42"/>
      <c r="P71" s="43"/>
      <c r="Q71" s="43"/>
      <c r="R71" s="43"/>
      <c r="S71" s="43"/>
      <c r="T71" s="44"/>
      <c r="U71" s="44"/>
      <c r="V71" s="44"/>
      <c r="W71" s="44"/>
      <c r="X71" s="44"/>
      <c r="Y71" s="44"/>
      <c r="Z71" s="44"/>
      <c r="AA71" s="44"/>
      <c r="AB71" s="44"/>
      <c r="AC71" s="45"/>
    </row>
    <row r="72" spans="1:29" s="23" customFormat="1" x14ac:dyDescent="0.25">
      <c r="A72" s="69"/>
      <c r="B72" s="70" t="s">
        <v>3</v>
      </c>
      <c r="C72" s="34"/>
      <c r="D72" s="34"/>
      <c r="E72" s="34"/>
      <c r="F72" s="34"/>
      <c r="G72" s="34"/>
      <c r="H72" s="71"/>
      <c r="I72" s="71"/>
      <c r="J72" s="71"/>
      <c r="K72" s="71"/>
      <c r="L72" s="86"/>
      <c r="M72" s="86"/>
      <c r="N72" s="73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2"/>
    </row>
    <row r="73" spans="1:29" ht="15.75" thickBot="1" x14ac:dyDescent="0.3">
      <c r="A73" s="93"/>
      <c r="B73" s="94"/>
      <c r="C73" s="96"/>
      <c r="D73" s="96"/>
      <c r="E73" s="96"/>
      <c r="F73" s="96"/>
      <c r="G73" s="96"/>
      <c r="H73" s="95"/>
      <c r="I73" s="95"/>
      <c r="J73" s="95"/>
      <c r="K73" s="95"/>
      <c r="L73" s="97"/>
      <c r="M73" s="97"/>
      <c r="N73" s="107"/>
      <c r="O73" s="98"/>
      <c r="P73" s="99"/>
      <c r="Q73" s="99"/>
      <c r="R73" s="99"/>
      <c r="S73" s="99"/>
      <c r="T73" s="100"/>
      <c r="U73" s="100"/>
      <c r="V73" s="100"/>
      <c r="W73" s="100"/>
      <c r="X73" s="100"/>
      <c r="Y73" s="100"/>
      <c r="Z73" s="100"/>
      <c r="AA73" s="100"/>
      <c r="AB73" s="100"/>
      <c r="AC73" s="89"/>
    </row>
    <row r="74" spans="1:29" ht="15.75" thickBot="1" x14ac:dyDescent="0.3">
      <c r="A74" s="115"/>
      <c r="B74" s="116" t="s">
        <v>46</v>
      </c>
      <c r="C74" s="117"/>
      <c r="D74" s="117"/>
      <c r="E74" s="117"/>
      <c r="F74" s="117"/>
      <c r="G74" s="117"/>
      <c r="H74" s="118"/>
      <c r="I74" s="118"/>
      <c r="J74" s="118">
        <f>SUM(J56:J73)</f>
        <v>515</v>
      </c>
      <c r="K74" s="118"/>
      <c r="L74" s="119"/>
      <c r="M74" s="119"/>
      <c r="N74" s="102"/>
      <c r="O74" s="120"/>
      <c r="P74" s="121"/>
      <c r="Q74" s="121"/>
      <c r="R74" s="121"/>
      <c r="S74" s="121"/>
      <c r="T74" s="122"/>
      <c r="U74" s="122"/>
      <c r="V74" s="122"/>
      <c r="W74" s="122"/>
      <c r="X74" s="122"/>
      <c r="Y74" s="122"/>
      <c r="Z74" s="122"/>
      <c r="AA74" s="122"/>
      <c r="AB74" s="122"/>
      <c r="AC74" s="123"/>
    </row>
    <row r="75" spans="1:29" ht="15.75" thickBot="1" x14ac:dyDescent="0.3">
      <c r="A75" s="108"/>
      <c r="B75" s="109"/>
      <c r="C75" s="110"/>
      <c r="D75" s="110"/>
      <c r="E75" s="110"/>
      <c r="F75" s="110"/>
      <c r="G75" s="110"/>
      <c r="H75" s="111"/>
      <c r="I75" s="111"/>
      <c r="J75" s="112"/>
      <c r="K75" s="112"/>
      <c r="L75" s="113"/>
      <c r="M75" s="113"/>
      <c r="N75" s="112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114"/>
    </row>
    <row r="76" spans="1:29" x14ac:dyDescent="0.25">
      <c r="A76" s="201" t="s">
        <v>47</v>
      </c>
      <c r="B76" s="201"/>
      <c r="C76" s="201"/>
      <c r="D76" s="25"/>
      <c r="E76" s="25"/>
      <c r="F76" s="25"/>
      <c r="G76" s="25"/>
      <c r="H76" s="25"/>
      <c r="I76" s="26"/>
      <c r="L76" s="78"/>
      <c r="M76" s="78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</row>
    <row r="77" spans="1:29" x14ac:dyDescent="0.25">
      <c r="A77" s="10"/>
      <c r="B77" s="6"/>
      <c r="C77" s="40" t="s">
        <v>6</v>
      </c>
      <c r="D77" s="40" t="s">
        <v>5</v>
      </c>
      <c r="E77" s="10"/>
      <c r="F77" s="10"/>
      <c r="G77" s="10"/>
      <c r="H77" s="8"/>
      <c r="I77" s="11"/>
      <c r="J77" s="8"/>
      <c r="K77" s="11"/>
      <c r="L77" s="79"/>
      <c r="M77" s="80"/>
      <c r="N77" s="6"/>
      <c r="O77" s="42"/>
      <c r="P77" s="43"/>
      <c r="Q77" s="43"/>
      <c r="R77" s="43"/>
      <c r="S77" s="43"/>
      <c r="T77" s="44"/>
      <c r="U77" s="44"/>
      <c r="V77" s="44"/>
      <c r="W77" s="44"/>
      <c r="X77" s="44"/>
      <c r="Y77" s="44"/>
      <c r="Z77" s="44"/>
      <c r="AA77" s="44"/>
      <c r="AB77" s="44"/>
      <c r="AC77" s="45"/>
    </row>
    <row r="78" spans="1:29" x14ac:dyDescent="0.25">
      <c r="A78" s="12"/>
      <c r="B78" s="13" t="s">
        <v>48</v>
      </c>
      <c r="C78" s="14"/>
      <c r="D78" s="14"/>
      <c r="E78" s="14"/>
      <c r="F78" s="14"/>
      <c r="G78" s="14"/>
      <c r="H78" s="15"/>
      <c r="I78" s="9"/>
      <c r="J78" s="15"/>
      <c r="K78" s="9"/>
      <c r="L78" s="82"/>
      <c r="M78" s="77"/>
      <c r="N78" s="9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68"/>
    </row>
    <row r="79" spans="1:29" x14ac:dyDescent="0.25">
      <c r="A79" s="16"/>
      <c r="B79" s="17" t="s">
        <v>1</v>
      </c>
      <c r="C79" s="9"/>
      <c r="D79" s="9"/>
      <c r="E79" s="9"/>
      <c r="F79" s="9"/>
      <c r="G79" s="9"/>
      <c r="H79" s="15"/>
      <c r="I79" s="18"/>
      <c r="J79" s="15"/>
      <c r="K79" s="18"/>
      <c r="L79" s="82"/>
      <c r="M79" s="77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68"/>
    </row>
    <row r="80" spans="1:29" s="151" customFormat="1" ht="90" x14ac:dyDescent="0.25">
      <c r="A80" s="145">
        <v>6</v>
      </c>
      <c r="B80" s="146"/>
      <c r="C80" s="147" t="s">
        <v>105</v>
      </c>
      <c r="D80" s="148" t="s">
        <v>55</v>
      </c>
      <c r="E80" s="140" t="s">
        <v>97</v>
      </c>
      <c r="F80" s="140" t="s">
        <v>104</v>
      </c>
      <c r="G80" s="140" t="s">
        <v>99</v>
      </c>
      <c r="H80" s="149"/>
      <c r="I80" s="149" t="s">
        <v>106</v>
      </c>
      <c r="J80" s="148">
        <f t="shared" ref="J80:J90" si="3">SUM(O80:AC80)</f>
        <v>140</v>
      </c>
      <c r="K80" s="149"/>
      <c r="L80" s="150">
        <v>42795</v>
      </c>
      <c r="M80" s="150">
        <v>42825</v>
      </c>
      <c r="N80" s="141" t="s">
        <v>25</v>
      </c>
      <c r="O80" s="142">
        <v>140</v>
      </c>
      <c r="P80" s="126"/>
      <c r="Q80" s="126"/>
      <c r="R80" s="126"/>
      <c r="S80" s="126"/>
      <c r="T80" s="143"/>
      <c r="U80" s="143"/>
      <c r="V80" s="143"/>
      <c r="W80" s="143"/>
      <c r="X80" s="143"/>
      <c r="Y80" s="143"/>
      <c r="Z80" s="143"/>
      <c r="AA80" s="143"/>
      <c r="AB80" s="143"/>
      <c r="AC80" s="144"/>
    </row>
    <row r="81" spans="1:29" s="151" customFormat="1" ht="90" x14ac:dyDescent="0.25">
      <c r="A81" s="145">
        <v>16</v>
      </c>
      <c r="B81" s="146"/>
      <c r="C81" s="147" t="s">
        <v>78</v>
      </c>
      <c r="D81" s="148" t="s">
        <v>128</v>
      </c>
      <c r="E81" s="140" t="s">
        <v>97</v>
      </c>
      <c r="F81" s="140" t="s">
        <v>104</v>
      </c>
      <c r="G81" s="140" t="s">
        <v>99</v>
      </c>
      <c r="H81" s="149"/>
      <c r="I81" s="149" t="s">
        <v>78</v>
      </c>
      <c r="J81" s="148">
        <f t="shared" si="3"/>
        <v>457</v>
      </c>
      <c r="K81" s="149"/>
      <c r="L81" s="150">
        <v>42826</v>
      </c>
      <c r="M81" s="150">
        <v>43100</v>
      </c>
      <c r="N81" s="37" t="s">
        <v>25</v>
      </c>
      <c r="O81" s="142">
        <v>457</v>
      </c>
      <c r="P81" s="126"/>
      <c r="Q81" s="126"/>
      <c r="R81" s="126"/>
      <c r="S81" s="126"/>
      <c r="T81" s="143"/>
      <c r="U81" s="143"/>
      <c r="V81" s="143"/>
      <c r="W81" s="143"/>
      <c r="X81" s="143"/>
      <c r="Y81" s="143"/>
      <c r="Z81" s="143"/>
      <c r="AA81" s="143"/>
      <c r="AB81" s="143"/>
      <c r="AC81" s="144"/>
    </row>
    <row r="82" spans="1:29" s="152" customFormat="1" ht="90" x14ac:dyDescent="0.25">
      <c r="A82" s="145">
        <v>34</v>
      </c>
      <c r="B82" s="146"/>
      <c r="C82" s="147" t="s">
        <v>78</v>
      </c>
      <c r="D82" s="148" t="s">
        <v>128</v>
      </c>
      <c r="E82" s="140" t="s">
        <v>97</v>
      </c>
      <c r="F82" s="140" t="s">
        <v>104</v>
      </c>
      <c r="G82" s="140" t="s">
        <v>99</v>
      </c>
      <c r="H82" s="149"/>
      <c r="I82" s="149" t="s">
        <v>78</v>
      </c>
      <c r="J82" s="148">
        <f t="shared" si="3"/>
        <v>2041</v>
      </c>
      <c r="K82" s="149"/>
      <c r="L82" s="150">
        <v>43191</v>
      </c>
      <c r="M82" s="150">
        <v>44561</v>
      </c>
      <c r="N82" s="37" t="s">
        <v>26</v>
      </c>
      <c r="O82" s="42"/>
      <c r="P82" s="43">
        <v>501</v>
      </c>
      <c r="Q82" s="43">
        <v>509</v>
      </c>
      <c r="R82" s="43">
        <v>502</v>
      </c>
      <c r="S82" s="43">
        <v>529</v>
      </c>
      <c r="T82" s="44"/>
      <c r="U82" s="44"/>
      <c r="V82" s="44"/>
      <c r="W82" s="44"/>
      <c r="X82" s="44"/>
      <c r="Y82" s="44"/>
      <c r="Z82" s="44"/>
      <c r="AA82" s="44"/>
      <c r="AB82" s="44"/>
      <c r="AC82" s="45"/>
    </row>
    <row r="83" spans="1:29" s="151" customFormat="1" ht="90" x14ac:dyDescent="0.25">
      <c r="A83" s="145">
        <v>41</v>
      </c>
      <c r="B83" s="146"/>
      <c r="C83" s="147" t="s">
        <v>149</v>
      </c>
      <c r="D83" s="148" t="s">
        <v>150</v>
      </c>
      <c r="E83" s="140" t="s">
        <v>97</v>
      </c>
      <c r="F83" s="140" t="s">
        <v>104</v>
      </c>
      <c r="G83" s="140" t="s">
        <v>99</v>
      </c>
      <c r="H83" s="149"/>
      <c r="I83" s="149" t="s">
        <v>106</v>
      </c>
      <c r="J83" s="148">
        <f t="shared" si="3"/>
        <v>40</v>
      </c>
      <c r="K83" s="149"/>
      <c r="L83" s="150">
        <v>43556</v>
      </c>
      <c r="M83" s="150">
        <v>43585</v>
      </c>
      <c r="N83" s="141" t="s">
        <v>26</v>
      </c>
      <c r="O83" s="142"/>
      <c r="P83" s="126"/>
      <c r="Q83" s="126">
        <v>40</v>
      </c>
      <c r="R83" s="126"/>
      <c r="S83" s="126"/>
      <c r="T83" s="143"/>
      <c r="U83" s="143"/>
      <c r="V83" s="143"/>
      <c r="W83" s="143"/>
      <c r="X83" s="143"/>
      <c r="Y83" s="143"/>
      <c r="Z83" s="143"/>
      <c r="AA83" s="143"/>
      <c r="AB83" s="143"/>
      <c r="AC83" s="144"/>
    </row>
    <row r="84" spans="1:29" s="151" customFormat="1" ht="90" x14ac:dyDescent="0.25">
      <c r="A84" s="145">
        <v>47</v>
      </c>
      <c r="B84" s="146"/>
      <c r="C84" s="153" t="s">
        <v>163</v>
      </c>
      <c r="D84" s="148" t="s">
        <v>164</v>
      </c>
      <c r="E84" s="140" t="s">
        <v>97</v>
      </c>
      <c r="F84" s="140" t="s">
        <v>104</v>
      </c>
      <c r="G84" s="140" t="s">
        <v>99</v>
      </c>
      <c r="H84" s="149"/>
      <c r="I84" s="149" t="s">
        <v>106</v>
      </c>
      <c r="J84" s="148">
        <f t="shared" si="3"/>
        <v>84</v>
      </c>
      <c r="K84" s="149"/>
      <c r="L84" s="150">
        <v>44287</v>
      </c>
      <c r="M84" s="150">
        <v>44316</v>
      </c>
      <c r="N84" s="141" t="s">
        <v>26</v>
      </c>
      <c r="O84" s="142"/>
      <c r="P84" s="126"/>
      <c r="Q84" s="126"/>
      <c r="R84" s="126"/>
      <c r="S84" s="126">
        <v>84</v>
      </c>
      <c r="T84" s="143"/>
      <c r="U84" s="143"/>
      <c r="V84" s="143"/>
      <c r="W84" s="143"/>
      <c r="X84" s="143"/>
      <c r="Y84" s="143"/>
      <c r="Z84" s="143"/>
      <c r="AA84" s="143"/>
      <c r="AB84" s="143"/>
      <c r="AC84" s="144"/>
    </row>
    <row r="85" spans="1:29" s="151" customFormat="1" ht="90" x14ac:dyDescent="0.25">
      <c r="A85" s="145">
        <v>49</v>
      </c>
      <c r="B85" s="146"/>
      <c r="C85" s="153" t="s">
        <v>169</v>
      </c>
      <c r="D85" s="148" t="s">
        <v>170</v>
      </c>
      <c r="E85" s="140" t="s">
        <v>97</v>
      </c>
      <c r="F85" s="140" t="s">
        <v>104</v>
      </c>
      <c r="G85" s="140" t="s">
        <v>99</v>
      </c>
      <c r="H85" s="149"/>
      <c r="I85" s="149" t="s">
        <v>106</v>
      </c>
      <c r="J85" s="148">
        <f t="shared" si="3"/>
        <v>88</v>
      </c>
      <c r="K85" s="149"/>
      <c r="L85" s="150">
        <v>44652</v>
      </c>
      <c r="M85" s="150">
        <v>44926</v>
      </c>
      <c r="N85" s="141" t="s">
        <v>27</v>
      </c>
      <c r="O85" s="142"/>
      <c r="P85" s="126"/>
      <c r="Q85" s="126"/>
      <c r="R85" s="126"/>
      <c r="S85" s="126"/>
      <c r="T85" s="143">
        <v>88</v>
      </c>
      <c r="U85" s="143"/>
      <c r="V85" s="143"/>
      <c r="W85" s="143"/>
      <c r="X85" s="143"/>
      <c r="Y85" s="143"/>
      <c r="Z85" s="143"/>
      <c r="AA85" s="143"/>
      <c r="AB85" s="143"/>
      <c r="AC85" s="144"/>
    </row>
    <row r="86" spans="1:29" s="152" customFormat="1" ht="90" x14ac:dyDescent="0.25">
      <c r="A86" s="145">
        <v>55</v>
      </c>
      <c r="B86" s="146"/>
      <c r="C86" s="147" t="s">
        <v>78</v>
      </c>
      <c r="D86" s="148" t="s">
        <v>128</v>
      </c>
      <c r="E86" s="140" t="s">
        <v>97</v>
      </c>
      <c r="F86" s="140" t="s">
        <v>104</v>
      </c>
      <c r="G86" s="140" t="s">
        <v>99</v>
      </c>
      <c r="H86" s="149"/>
      <c r="I86" s="149" t="s">
        <v>78</v>
      </c>
      <c r="J86" s="148">
        <f t="shared" si="3"/>
        <v>3872</v>
      </c>
      <c r="K86" s="149"/>
      <c r="L86" s="150">
        <v>44652</v>
      </c>
      <c r="M86" s="150">
        <v>48213</v>
      </c>
      <c r="N86" s="37" t="s">
        <v>27</v>
      </c>
      <c r="O86" s="42"/>
      <c r="P86" s="43"/>
      <c r="Q86" s="43"/>
      <c r="R86" s="43"/>
      <c r="S86" s="43"/>
      <c r="T86" s="44">
        <v>401</v>
      </c>
      <c r="U86" s="44">
        <v>367</v>
      </c>
      <c r="V86" s="44">
        <v>379</v>
      </c>
      <c r="W86" s="44">
        <v>379</v>
      </c>
      <c r="X86" s="44">
        <v>387</v>
      </c>
      <c r="Y86" s="44">
        <v>355</v>
      </c>
      <c r="Z86" s="44">
        <v>467</v>
      </c>
      <c r="AA86" s="44">
        <v>379</v>
      </c>
      <c r="AB86" s="44">
        <v>379</v>
      </c>
      <c r="AC86" s="45">
        <v>379</v>
      </c>
    </row>
    <row r="87" spans="1:29" s="151" customFormat="1" ht="90" x14ac:dyDescent="0.25">
      <c r="A87" s="145">
        <v>68</v>
      </c>
      <c r="B87" s="146"/>
      <c r="C87" s="147" t="s">
        <v>179</v>
      </c>
      <c r="D87" s="148" t="s">
        <v>180</v>
      </c>
      <c r="E87" s="140" t="s">
        <v>97</v>
      </c>
      <c r="F87" s="140" t="s">
        <v>104</v>
      </c>
      <c r="G87" s="140" t="s">
        <v>99</v>
      </c>
      <c r="H87" s="149"/>
      <c r="I87" s="149" t="s">
        <v>106</v>
      </c>
      <c r="J87" s="148">
        <f t="shared" si="3"/>
        <v>212</v>
      </c>
      <c r="K87" s="149"/>
      <c r="L87" s="150">
        <v>45017</v>
      </c>
      <c r="M87" s="150">
        <v>45046</v>
      </c>
      <c r="N87" s="141" t="s">
        <v>27</v>
      </c>
      <c r="O87" s="142"/>
      <c r="P87" s="126"/>
      <c r="Q87" s="126"/>
      <c r="R87" s="126"/>
      <c r="S87" s="126"/>
      <c r="T87" s="143"/>
      <c r="U87" s="143">
        <v>212</v>
      </c>
      <c r="V87" s="143"/>
      <c r="W87" s="143"/>
      <c r="X87" s="143"/>
      <c r="Y87" s="143"/>
      <c r="Z87" s="143"/>
      <c r="AA87" s="143"/>
      <c r="AB87" s="143"/>
      <c r="AC87" s="144"/>
    </row>
    <row r="88" spans="1:29" s="151" customFormat="1" ht="90" x14ac:dyDescent="0.25">
      <c r="A88" s="145">
        <v>74</v>
      </c>
      <c r="B88" s="146"/>
      <c r="C88" s="147" t="s">
        <v>171</v>
      </c>
      <c r="D88" s="148" t="s">
        <v>184</v>
      </c>
      <c r="E88" s="140" t="s">
        <v>97</v>
      </c>
      <c r="F88" s="140" t="s">
        <v>104</v>
      </c>
      <c r="G88" s="140" t="s">
        <v>99</v>
      </c>
      <c r="H88" s="149"/>
      <c r="I88" s="149" t="s">
        <v>106</v>
      </c>
      <c r="J88" s="148">
        <f t="shared" si="3"/>
        <v>168</v>
      </c>
      <c r="K88" s="149"/>
      <c r="L88" s="150">
        <v>46113</v>
      </c>
      <c r="M88" s="150">
        <v>46142</v>
      </c>
      <c r="N88" s="141" t="s">
        <v>27</v>
      </c>
      <c r="O88" s="142"/>
      <c r="P88" s="126"/>
      <c r="Q88" s="126"/>
      <c r="R88" s="126"/>
      <c r="S88" s="126"/>
      <c r="T88" s="143"/>
      <c r="U88" s="143"/>
      <c r="V88" s="143"/>
      <c r="W88" s="143"/>
      <c r="X88" s="143">
        <v>168</v>
      </c>
      <c r="Y88" s="143"/>
      <c r="Z88" s="143"/>
      <c r="AA88" s="143"/>
      <c r="AB88" s="143"/>
      <c r="AC88" s="144"/>
    </row>
    <row r="89" spans="1:29" s="151" customFormat="1" ht="90" x14ac:dyDescent="0.25">
      <c r="A89" s="145">
        <v>83</v>
      </c>
      <c r="B89" s="146"/>
      <c r="C89" s="153" t="s">
        <v>188</v>
      </c>
      <c r="D89" s="148" t="s">
        <v>189</v>
      </c>
      <c r="E89" s="140" t="s">
        <v>97</v>
      </c>
      <c r="F89" s="140" t="s">
        <v>104</v>
      </c>
      <c r="G89" s="140" t="s">
        <v>99</v>
      </c>
      <c r="H89" s="149"/>
      <c r="I89" s="149" t="s">
        <v>106</v>
      </c>
      <c r="J89" s="148">
        <f t="shared" si="3"/>
        <v>100</v>
      </c>
      <c r="K89" s="149"/>
      <c r="L89" s="150">
        <v>46844</v>
      </c>
      <c r="M89" s="150">
        <v>46873</v>
      </c>
      <c r="N89" s="141" t="s">
        <v>27</v>
      </c>
      <c r="O89" s="142"/>
      <c r="P89" s="126"/>
      <c r="Q89" s="126"/>
      <c r="R89" s="126"/>
      <c r="S89" s="126"/>
      <c r="T89" s="143"/>
      <c r="U89" s="143"/>
      <c r="V89" s="143"/>
      <c r="W89" s="143"/>
      <c r="X89" s="143"/>
      <c r="Y89" s="143"/>
      <c r="Z89" s="143">
        <v>100</v>
      </c>
      <c r="AA89" s="143"/>
      <c r="AB89" s="143"/>
      <c r="AC89" s="144"/>
    </row>
    <row r="90" spans="1:29" s="151" customFormat="1" ht="90" x14ac:dyDescent="0.25">
      <c r="A90" s="145">
        <v>87</v>
      </c>
      <c r="B90" s="146"/>
      <c r="C90" s="153" t="s">
        <v>190</v>
      </c>
      <c r="D90" s="148" t="s">
        <v>55</v>
      </c>
      <c r="E90" s="140" t="s">
        <v>97</v>
      </c>
      <c r="F90" s="140" t="s">
        <v>104</v>
      </c>
      <c r="G90" s="140" t="s">
        <v>99</v>
      </c>
      <c r="H90" s="149"/>
      <c r="I90" s="149" t="s">
        <v>106</v>
      </c>
      <c r="J90" s="148">
        <f t="shared" si="3"/>
        <v>600</v>
      </c>
      <c r="K90" s="149"/>
      <c r="L90" s="150">
        <v>47209</v>
      </c>
      <c r="M90" s="150">
        <v>47968</v>
      </c>
      <c r="N90" s="141" t="s">
        <v>27</v>
      </c>
      <c r="O90" s="142"/>
      <c r="P90" s="126"/>
      <c r="Q90" s="126"/>
      <c r="R90" s="126"/>
      <c r="S90" s="126"/>
      <c r="T90" s="143"/>
      <c r="U90" s="143"/>
      <c r="V90" s="143"/>
      <c r="W90" s="143"/>
      <c r="X90" s="143"/>
      <c r="Y90" s="143"/>
      <c r="Z90" s="143"/>
      <c r="AA90" s="143">
        <v>200</v>
      </c>
      <c r="AB90" s="143">
        <v>200</v>
      </c>
      <c r="AC90" s="144">
        <v>200</v>
      </c>
    </row>
    <row r="91" spans="1:29" s="23" customFormat="1" x14ac:dyDescent="0.25">
      <c r="A91" s="1"/>
      <c r="B91" s="21"/>
      <c r="C91" s="2"/>
      <c r="D91" s="2"/>
      <c r="E91" s="2"/>
      <c r="F91" s="2"/>
      <c r="G91" s="2"/>
      <c r="H91" s="75"/>
      <c r="I91" s="22"/>
      <c r="J91" s="75"/>
      <c r="K91" s="22"/>
      <c r="L91" s="87"/>
      <c r="M91" s="81"/>
      <c r="N91" s="22"/>
      <c r="O91" s="42"/>
      <c r="P91" s="43"/>
      <c r="Q91" s="43"/>
      <c r="R91" s="43"/>
      <c r="S91" s="43"/>
      <c r="T91" s="44"/>
      <c r="U91" s="44"/>
      <c r="V91" s="44"/>
      <c r="W91" s="44"/>
      <c r="X91" s="44"/>
      <c r="Y91" s="44"/>
      <c r="Z91" s="44"/>
      <c r="AA91" s="44"/>
      <c r="AB91" s="44"/>
      <c r="AC91" s="45"/>
    </row>
    <row r="92" spans="1:29" x14ac:dyDescent="0.25">
      <c r="A92" s="16"/>
      <c r="B92" s="17" t="s">
        <v>2</v>
      </c>
      <c r="C92" s="9"/>
      <c r="D92" s="9"/>
      <c r="E92" s="9"/>
      <c r="F92" s="9"/>
      <c r="G92" s="9"/>
      <c r="H92" s="18"/>
      <c r="I92" s="18"/>
      <c r="J92" s="18"/>
      <c r="K92" s="18"/>
      <c r="L92" s="77"/>
      <c r="M92" s="77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68"/>
    </row>
    <row r="93" spans="1:29" x14ac:dyDescent="0.25">
      <c r="A93" s="1"/>
      <c r="B93" s="21"/>
      <c r="C93" s="32"/>
      <c r="D93" s="2"/>
      <c r="E93" s="76"/>
      <c r="F93" s="76"/>
      <c r="G93" s="76"/>
      <c r="H93" s="22"/>
      <c r="I93" s="22"/>
      <c r="J93" s="2"/>
      <c r="K93" s="22"/>
      <c r="L93" s="81"/>
      <c r="M93" s="81"/>
      <c r="N93" s="37"/>
      <c r="O93" s="42"/>
      <c r="P93" s="43"/>
      <c r="Q93" s="43"/>
      <c r="R93" s="43"/>
      <c r="S93" s="43"/>
      <c r="T93" s="44"/>
      <c r="U93" s="44"/>
      <c r="V93" s="44"/>
      <c r="W93" s="44"/>
      <c r="X93" s="44"/>
      <c r="Y93" s="44"/>
      <c r="Z93" s="44"/>
      <c r="AA93" s="44"/>
      <c r="AB93" s="44"/>
      <c r="AC93" s="45"/>
    </row>
    <row r="94" spans="1:29" x14ac:dyDescent="0.25">
      <c r="A94" s="16"/>
      <c r="B94" s="17" t="s">
        <v>3</v>
      </c>
      <c r="C94" s="9"/>
      <c r="D94" s="9"/>
      <c r="E94" s="9"/>
      <c r="F94" s="9"/>
      <c r="G94" s="9"/>
      <c r="H94" s="18"/>
      <c r="I94" s="18"/>
      <c r="J94" s="34"/>
      <c r="K94" s="18"/>
      <c r="L94" s="77"/>
      <c r="M94" s="77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68"/>
    </row>
    <row r="95" spans="1:29" x14ac:dyDescent="0.25">
      <c r="A95" s="1"/>
      <c r="B95" s="21"/>
      <c r="C95" s="32"/>
      <c r="D95" s="2"/>
      <c r="E95" s="76"/>
      <c r="F95" s="76"/>
      <c r="G95" s="76"/>
      <c r="H95" s="22"/>
      <c r="I95" s="22"/>
      <c r="J95" s="2"/>
      <c r="K95" s="22"/>
      <c r="L95" s="81"/>
      <c r="M95" s="81"/>
      <c r="N95" s="37"/>
      <c r="O95" s="42"/>
      <c r="P95" s="43"/>
      <c r="Q95" s="43"/>
      <c r="R95" s="43"/>
      <c r="S95" s="43"/>
      <c r="T95" s="44"/>
      <c r="U95" s="44"/>
      <c r="V95" s="44"/>
      <c r="W95" s="44"/>
      <c r="X95" s="44"/>
      <c r="Y95" s="44"/>
      <c r="Z95" s="44"/>
      <c r="AA95" s="44"/>
      <c r="AB95" s="44"/>
      <c r="AC95" s="45"/>
    </row>
    <row r="96" spans="1:29" x14ac:dyDescent="0.25">
      <c r="A96" s="16"/>
      <c r="B96" s="18" t="s">
        <v>49</v>
      </c>
      <c r="C96" s="9"/>
      <c r="D96" s="9"/>
      <c r="E96" s="9"/>
      <c r="F96" s="9"/>
      <c r="G96" s="9"/>
      <c r="H96" s="18"/>
      <c r="I96" s="18"/>
      <c r="J96" s="18"/>
      <c r="K96" s="18"/>
      <c r="L96" s="77"/>
      <c r="M96" s="77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68"/>
    </row>
    <row r="97" spans="1:29" s="23" customFormat="1" x14ac:dyDescent="0.25">
      <c r="A97" s="69"/>
      <c r="B97" s="70" t="s">
        <v>1</v>
      </c>
      <c r="C97" s="34"/>
      <c r="D97" s="34"/>
      <c r="E97" s="34"/>
      <c r="F97" s="34"/>
      <c r="G97" s="34"/>
      <c r="H97" s="71"/>
      <c r="I97" s="71"/>
      <c r="J97" s="71"/>
      <c r="K97" s="71"/>
      <c r="L97" s="86"/>
      <c r="M97" s="86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2"/>
    </row>
    <row r="98" spans="1:29" s="152" customFormat="1" ht="120" x14ac:dyDescent="0.25">
      <c r="A98" s="145">
        <v>82</v>
      </c>
      <c r="B98" s="146"/>
      <c r="C98" s="154" t="s">
        <v>151</v>
      </c>
      <c r="D98" s="156" t="s">
        <v>54</v>
      </c>
      <c r="E98" s="76" t="s">
        <v>137</v>
      </c>
      <c r="F98" s="164" t="s">
        <v>138</v>
      </c>
      <c r="G98" s="157" t="s">
        <v>139</v>
      </c>
      <c r="H98" s="149"/>
      <c r="I98" s="149" t="s">
        <v>112</v>
      </c>
      <c r="J98" s="148">
        <f>SUM(O98:AC98)</f>
        <v>200</v>
      </c>
      <c r="K98" s="149"/>
      <c r="L98" s="150">
        <v>46388</v>
      </c>
      <c r="M98" s="150">
        <v>46752</v>
      </c>
      <c r="N98" s="20" t="s">
        <v>27</v>
      </c>
      <c r="O98" s="42"/>
      <c r="P98" s="43"/>
      <c r="Q98" s="43"/>
      <c r="R98" s="43"/>
      <c r="S98" s="43"/>
      <c r="T98" s="44"/>
      <c r="U98" s="44"/>
      <c r="V98" s="44"/>
      <c r="W98" s="44"/>
      <c r="X98" s="44"/>
      <c r="Y98" s="44">
        <v>200</v>
      </c>
      <c r="Z98" s="44"/>
      <c r="AA98" s="44"/>
      <c r="AB98" s="44"/>
      <c r="AC98" s="45"/>
    </row>
    <row r="99" spans="1:29" x14ac:dyDescent="0.25">
      <c r="A99" s="1"/>
      <c r="B99" s="21"/>
      <c r="C99" s="2"/>
      <c r="D99" s="2"/>
      <c r="E99" s="2"/>
      <c r="F99" s="2"/>
      <c r="G99" s="2"/>
      <c r="H99" s="22"/>
      <c r="I99" s="22"/>
      <c r="J99" s="22"/>
      <c r="K99" s="22"/>
      <c r="L99" s="81"/>
      <c r="M99" s="81"/>
      <c r="N99" s="6"/>
      <c r="O99" s="42"/>
      <c r="P99" s="43"/>
      <c r="Q99" s="43"/>
      <c r="R99" s="43"/>
      <c r="S99" s="43"/>
      <c r="T99" s="44"/>
      <c r="U99" s="44"/>
      <c r="V99" s="44"/>
      <c r="W99" s="44"/>
      <c r="X99" s="44"/>
      <c r="Y99" s="44"/>
      <c r="Z99" s="44"/>
      <c r="AA99" s="44"/>
      <c r="AB99" s="44"/>
      <c r="AC99" s="45"/>
    </row>
    <row r="100" spans="1:29" s="23" customFormat="1" x14ac:dyDescent="0.25">
      <c r="A100" s="69"/>
      <c r="B100" s="70" t="s">
        <v>2</v>
      </c>
      <c r="C100" s="34"/>
      <c r="D100" s="34"/>
      <c r="E100" s="34"/>
      <c r="F100" s="34"/>
      <c r="G100" s="34"/>
      <c r="H100" s="71"/>
      <c r="I100" s="71"/>
      <c r="J100" s="71"/>
      <c r="K100" s="71"/>
      <c r="L100" s="86"/>
      <c r="M100" s="86"/>
      <c r="N100" s="73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2"/>
    </row>
    <row r="101" spans="1:29" s="152" customFormat="1" ht="105" x14ac:dyDescent="0.25">
      <c r="A101" s="145">
        <v>25</v>
      </c>
      <c r="B101" s="146"/>
      <c r="C101" s="154" t="s">
        <v>129</v>
      </c>
      <c r="D101" s="156" t="s">
        <v>52</v>
      </c>
      <c r="E101" s="76" t="s">
        <v>130</v>
      </c>
      <c r="F101" s="164" t="s">
        <v>131</v>
      </c>
      <c r="G101" s="157" t="s">
        <v>132</v>
      </c>
      <c r="H101" s="149"/>
      <c r="I101" s="149" t="s">
        <v>112</v>
      </c>
      <c r="J101" s="148">
        <f>SUM(O101:AC101)</f>
        <v>60</v>
      </c>
      <c r="K101" s="149"/>
      <c r="L101" s="150">
        <v>43191</v>
      </c>
      <c r="M101" s="150">
        <v>43465</v>
      </c>
      <c r="N101" s="20" t="s">
        <v>26</v>
      </c>
      <c r="O101" s="42"/>
      <c r="P101" s="43">
        <v>60</v>
      </c>
      <c r="Q101" s="43"/>
      <c r="R101" s="43"/>
      <c r="S101" s="43"/>
      <c r="T101" s="44"/>
      <c r="U101" s="44"/>
      <c r="V101" s="44"/>
      <c r="W101" s="44"/>
      <c r="X101" s="44"/>
      <c r="Y101" s="44"/>
      <c r="Z101" s="44"/>
      <c r="AA101" s="44"/>
      <c r="AB101" s="44"/>
      <c r="AC101" s="45"/>
    </row>
    <row r="102" spans="1:29" s="152" customFormat="1" ht="105" x14ac:dyDescent="0.25">
      <c r="A102" s="145">
        <v>42</v>
      </c>
      <c r="B102" s="146"/>
      <c r="C102" s="154" t="s">
        <v>151</v>
      </c>
      <c r="D102" s="156" t="s">
        <v>52</v>
      </c>
      <c r="E102" s="76" t="s">
        <v>130</v>
      </c>
      <c r="F102" s="164" t="s">
        <v>131</v>
      </c>
      <c r="G102" s="157" t="s">
        <v>132</v>
      </c>
      <c r="H102" s="149"/>
      <c r="I102" s="149" t="s">
        <v>112</v>
      </c>
      <c r="J102" s="148">
        <f>SUM(O102:AC102)</f>
        <v>60</v>
      </c>
      <c r="K102" s="149"/>
      <c r="L102" s="150">
        <v>43466</v>
      </c>
      <c r="M102" s="150">
        <v>43830</v>
      </c>
      <c r="N102" s="20" t="s">
        <v>26</v>
      </c>
      <c r="O102" s="42"/>
      <c r="P102" s="43"/>
      <c r="Q102" s="43">
        <v>60</v>
      </c>
      <c r="R102" s="43"/>
      <c r="S102" s="43"/>
      <c r="T102" s="44"/>
      <c r="U102" s="44"/>
      <c r="V102" s="44"/>
      <c r="W102" s="44"/>
      <c r="X102" s="44"/>
      <c r="Y102" s="44"/>
      <c r="Z102" s="44"/>
      <c r="AA102" s="44"/>
      <c r="AB102" s="44"/>
      <c r="AC102" s="45"/>
    </row>
    <row r="103" spans="1:29" x14ac:dyDescent="0.25">
      <c r="A103" s="1"/>
      <c r="B103" s="21"/>
      <c r="C103" s="2"/>
      <c r="D103" s="2"/>
      <c r="E103" s="2"/>
      <c r="F103" s="2"/>
      <c r="G103" s="2"/>
      <c r="H103" s="22"/>
      <c r="I103" s="22"/>
      <c r="J103" s="22"/>
      <c r="K103" s="22"/>
      <c r="L103" s="81"/>
      <c r="M103" s="81"/>
      <c r="N103" s="6"/>
      <c r="O103" s="42"/>
      <c r="P103" s="43"/>
      <c r="Q103" s="43"/>
      <c r="R103" s="43"/>
      <c r="S103" s="43"/>
      <c r="T103" s="44"/>
      <c r="U103" s="44"/>
      <c r="V103" s="44"/>
      <c r="W103" s="44"/>
      <c r="X103" s="44"/>
      <c r="Y103" s="44"/>
      <c r="Z103" s="44"/>
      <c r="AA103" s="44"/>
      <c r="AB103" s="44"/>
      <c r="AC103" s="45"/>
    </row>
    <row r="104" spans="1:29" s="23" customFormat="1" x14ac:dyDescent="0.25">
      <c r="A104" s="69"/>
      <c r="B104" s="70" t="s">
        <v>3</v>
      </c>
      <c r="C104" s="34"/>
      <c r="D104" s="34"/>
      <c r="E104" s="34"/>
      <c r="F104" s="34"/>
      <c r="G104" s="34"/>
      <c r="H104" s="71"/>
      <c r="I104" s="71"/>
      <c r="J104" s="71"/>
      <c r="K104" s="71"/>
      <c r="L104" s="86"/>
      <c r="M104" s="86"/>
      <c r="N104" s="73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2"/>
    </row>
    <row r="105" spans="1:29" x14ac:dyDescent="0.25">
      <c r="A105" s="1"/>
      <c r="B105" s="21"/>
      <c r="C105" s="2"/>
      <c r="D105" s="2"/>
      <c r="E105" s="2"/>
      <c r="F105" s="2"/>
      <c r="G105" s="2"/>
      <c r="H105" s="22"/>
      <c r="I105" s="22"/>
      <c r="J105" s="22"/>
      <c r="K105" s="22"/>
      <c r="L105" s="81"/>
      <c r="M105" s="81"/>
      <c r="N105" s="6"/>
      <c r="O105" s="42"/>
      <c r="P105" s="43"/>
      <c r="Q105" s="43"/>
      <c r="R105" s="43"/>
      <c r="S105" s="43"/>
      <c r="T105" s="44"/>
      <c r="U105" s="44"/>
      <c r="V105" s="44"/>
      <c r="W105" s="44"/>
      <c r="X105" s="44"/>
      <c r="Y105" s="44"/>
      <c r="Z105" s="44"/>
      <c r="AA105" s="44"/>
      <c r="AB105" s="44"/>
      <c r="AC105" s="45"/>
    </row>
    <row r="106" spans="1:29" x14ac:dyDescent="0.25">
      <c r="A106" s="16"/>
      <c r="B106" s="18" t="s">
        <v>50</v>
      </c>
      <c r="C106" s="9"/>
      <c r="D106" s="9"/>
      <c r="E106" s="9"/>
      <c r="F106" s="9"/>
      <c r="G106" s="9"/>
      <c r="H106" s="18"/>
      <c r="I106" s="18"/>
      <c r="J106" s="18"/>
      <c r="K106" s="18"/>
      <c r="L106" s="77"/>
      <c r="M106" s="77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68"/>
    </row>
    <row r="107" spans="1:29" s="23" customFormat="1" x14ac:dyDescent="0.25">
      <c r="A107" s="69"/>
      <c r="B107" s="70" t="s">
        <v>1</v>
      </c>
      <c r="C107" s="34"/>
      <c r="D107" s="34"/>
      <c r="E107" s="34"/>
      <c r="F107" s="34"/>
      <c r="G107" s="34"/>
      <c r="H107" s="71"/>
      <c r="I107" s="71"/>
      <c r="J107" s="71"/>
      <c r="K107" s="71"/>
      <c r="L107" s="86"/>
      <c r="M107" s="86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2"/>
    </row>
    <row r="108" spans="1:29" s="152" customFormat="1" ht="135" x14ac:dyDescent="0.25">
      <c r="A108" s="145">
        <v>27</v>
      </c>
      <c r="B108" s="146"/>
      <c r="C108" s="154" t="s">
        <v>135</v>
      </c>
      <c r="D108" s="156" t="s">
        <v>136</v>
      </c>
      <c r="E108" s="76" t="s">
        <v>137</v>
      </c>
      <c r="F108" s="76" t="s">
        <v>138</v>
      </c>
      <c r="G108" s="76" t="s">
        <v>139</v>
      </c>
      <c r="H108" s="149"/>
      <c r="I108" s="149" t="s">
        <v>112</v>
      </c>
      <c r="J108" s="148">
        <f>SUM(O108:AC108)</f>
        <v>28</v>
      </c>
      <c r="K108" s="149"/>
      <c r="L108" s="150">
        <v>43101</v>
      </c>
      <c r="M108" s="150">
        <v>43465</v>
      </c>
      <c r="N108" s="20" t="s">
        <v>26</v>
      </c>
      <c r="O108" s="42"/>
      <c r="P108" s="43">
        <v>28</v>
      </c>
      <c r="Q108" s="43"/>
      <c r="R108" s="43"/>
      <c r="S108" s="43"/>
      <c r="T108" s="44"/>
      <c r="U108" s="44"/>
      <c r="V108" s="44"/>
      <c r="W108" s="44"/>
      <c r="X108" s="44"/>
      <c r="Y108" s="44"/>
      <c r="Z108" s="44"/>
      <c r="AA108" s="44"/>
      <c r="AB108" s="44"/>
      <c r="AC108" s="45"/>
    </row>
    <row r="109" spans="1:29" x14ac:dyDescent="0.25">
      <c r="A109" s="1"/>
      <c r="B109" s="21"/>
      <c r="C109" s="2"/>
      <c r="D109" s="2"/>
      <c r="E109" s="2"/>
      <c r="F109" s="2"/>
      <c r="G109" s="2"/>
      <c r="H109" s="22"/>
      <c r="I109" s="22"/>
      <c r="J109" s="22"/>
      <c r="K109" s="22"/>
      <c r="L109" s="81"/>
      <c r="M109" s="81"/>
      <c r="N109" s="6"/>
      <c r="O109" s="42"/>
      <c r="P109" s="43"/>
      <c r="Q109" s="43"/>
      <c r="R109" s="43"/>
      <c r="S109" s="43"/>
      <c r="T109" s="44"/>
      <c r="U109" s="44"/>
      <c r="V109" s="44"/>
      <c r="W109" s="44"/>
      <c r="X109" s="44"/>
      <c r="Y109" s="44"/>
      <c r="Z109" s="44"/>
      <c r="AA109" s="44"/>
      <c r="AB109" s="44"/>
      <c r="AC109" s="45"/>
    </row>
    <row r="110" spans="1:29" s="23" customFormat="1" x14ac:dyDescent="0.25">
      <c r="A110" s="69"/>
      <c r="B110" s="70" t="s">
        <v>2</v>
      </c>
      <c r="C110" s="34"/>
      <c r="D110" s="34"/>
      <c r="E110" s="34"/>
      <c r="F110" s="34"/>
      <c r="G110" s="34"/>
      <c r="H110" s="71"/>
      <c r="I110" s="71"/>
      <c r="J110" s="71"/>
      <c r="K110" s="71"/>
      <c r="L110" s="86"/>
      <c r="M110" s="86"/>
      <c r="N110" s="73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2"/>
    </row>
    <row r="111" spans="1:29" s="152" customFormat="1" ht="120" x14ac:dyDescent="0.25">
      <c r="A111" s="145">
        <v>50</v>
      </c>
      <c r="B111" s="146"/>
      <c r="C111" s="154" t="s">
        <v>171</v>
      </c>
      <c r="D111" s="157" t="s">
        <v>172</v>
      </c>
      <c r="E111" s="76" t="s">
        <v>153</v>
      </c>
      <c r="F111" s="164" t="s">
        <v>154</v>
      </c>
      <c r="G111" s="157" t="s">
        <v>155</v>
      </c>
      <c r="H111" s="149"/>
      <c r="I111" s="149" t="s">
        <v>112</v>
      </c>
      <c r="J111" s="148">
        <f>SUM(O111:AC111)</f>
        <v>100</v>
      </c>
      <c r="K111" s="149"/>
      <c r="L111" s="150">
        <v>44562</v>
      </c>
      <c r="M111" s="150">
        <v>44926</v>
      </c>
      <c r="N111" s="20" t="s">
        <v>27</v>
      </c>
      <c r="O111" s="42"/>
      <c r="P111" s="43"/>
      <c r="Q111" s="43"/>
      <c r="R111" s="43"/>
      <c r="S111" s="43"/>
      <c r="T111" s="44">
        <v>100</v>
      </c>
      <c r="U111" s="44"/>
      <c r="V111" s="44"/>
      <c r="W111" s="44"/>
      <c r="X111" s="44"/>
      <c r="Y111" s="44"/>
      <c r="Z111" s="44"/>
      <c r="AA111" s="44"/>
      <c r="AB111" s="44"/>
      <c r="AC111" s="45"/>
    </row>
    <row r="112" spans="1:29" s="152" customFormat="1" ht="120" x14ac:dyDescent="0.25">
      <c r="A112" s="145">
        <v>77</v>
      </c>
      <c r="B112" s="146"/>
      <c r="C112" s="154" t="s">
        <v>185</v>
      </c>
      <c r="D112" s="157" t="s">
        <v>186</v>
      </c>
      <c r="E112" s="76" t="s">
        <v>153</v>
      </c>
      <c r="F112" s="164" t="s">
        <v>154</v>
      </c>
      <c r="G112" s="157" t="s">
        <v>155</v>
      </c>
      <c r="H112" s="149"/>
      <c r="I112" s="149" t="s">
        <v>112</v>
      </c>
      <c r="J112" s="148">
        <f>SUM(O112:AC112)</f>
        <v>12</v>
      </c>
      <c r="K112" s="149"/>
      <c r="L112" s="150">
        <v>46023</v>
      </c>
      <c r="M112" s="150">
        <v>46387</v>
      </c>
      <c r="N112" s="20" t="s">
        <v>27</v>
      </c>
      <c r="O112" s="42"/>
      <c r="P112" s="43"/>
      <c r="Q112" s="43"/>
      <c r="R112" s="43"/>
      <c r="S112" s="43"/>
      <c r="T112" s="44"/>
      <c r="U112" s="44"/>
      <c r="V112" s="44"/>
      <c r="W112" s="44"/>
      <c r="X112" s="44">
        <v>12</v>
      </c>
      <c r="Y112" s="44"/>
      <c r="Z112" s="44"/>
      <c r="AA112" s="44"/>
      <c r="AB112" s="44"/>
      <c r="AC112" s="45"/>
    </row>
    <row r="113" spans="1:29" s="152" customFormat="1" ht="120" x14ac:dyDescent="0.25">
      <c r="A113" s="145">
        <v>84</v>
      </c>
      <c r="B113" s="146"/>
      <c r="C113" s="154" t="s">
        <v>191</v>
      </c>
      <c r="D113" s="157" t="s">
        <v>192</v>
      </c>
      <c r="E113" s="76" t="s">
        <v>153</v>
      </c>
      <c r="F113" s="164" t="s">
        <v>154</v>
      </c>
      <c r="G113" s="157" t="s">
        <v>155</v>
      </c>
      <c r="H113" s="149"/>
      <c r="I113" s="149" t="s">
        <v>112</v>
      </c>
      <c r="J113" s="148">
        <f>SUM(O113:AC113)</f>
        <v>12</v>
      </c>
      <c r="K113" s="149"/>
      <c r="L113" s="150">
        <v>46753</v>
      </c>
      <c r="M113" s="150">
        <v>47118</v>
      </c>
      <c r="N113" s="20" t="s">
        <v>27</v>
      </c>
      <c r="O113" s="42"/>
      <c r="P113" s="43"/>
      <c r="Q113" s="43"/>
      <c r="R113" s="43"/>
      <c r="S113" s="43"/>
      <c r="T113" s="44"/>
      <c r="U113" s="44"/>
      <c r="V113" s="44"/>
      <c r="W113" s="44"/>
      <c r="X113" s="44"/>
      <c r="Y113" s="44"/>
      <c r="Z113" s="44">
        <v>12</v>
      </c>
      <c r="AA113" s="44"/>
      <c r="AB113" s="44"/>
      <c r="AC113" s="45"/>
    </row>
    <row r="114" spans="1:29" x14ac:dyDescent="0.25">
      <c r="A114" s="1"/>
      <c r="B114" s="21"/>
      <c r="C114" s="2"/>
      <c r="D114" s="2"/>
      <c r="E114" s="2"/>
      <c r="F114" s="2"/>
      <c r="G114" s="2"/>
      <c r="H114" s="22"/>
      <c r="I114" s="22"/>
      <c r="J114" s="22"/>
      <c r="K114" s="22"/>
      <c r="L114" s="81"/>
      <c r="M114" s="81"/>
      <c r="N114" s="6"/>
      <c r="O114" s="42"/>
      <c r="P114" s="43"/>
      <c r="Q114" s="43"/>
      <c r="R114" s="43"/>
      <c r="S114" s="43"/>
      <c r="T114" s="44"/>
      <c r="U114" s="44"/>
      <c r="V114" s="44"/>
      <c r="W114" s="44"/>
      <c r="X114" s="44"/>
      <c r="Y114" s="44"/>
      <c r="Z114" s="44"/>
      <c r="AA114" s="44"/>
      <c r="AB114" s="44"/>
      <c r="AC114" s="45"/>
    </row>
    <row r="115" spans="1:29" s="23" customFormat="1" x14ac:dyDescent="0.25">
      <c r="A115" s="69"/>
      <c r="B115" s="70" t="s">
        <v>3</v>
      </c>
      <c r="C115" s="34"/>
      <c r="D115" s="34"/>
      <c r="E115" s="34"/>
      <c r="F115" s="34"/>
      <c r="G115" s="34"/>
      <c r="H115" s="71"/>
      <c r="I115" s="71"/>
      <c r="J115" s="71"/>
      <c r="K115" s="71"/>
      <c r="L115" s="86"/>
      <c r="M115" s="86"/>
      <c r="N115" s="73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2"/>
    </row>
    <row r="116" spans="1:29" s="152" customFormat="1" ht="120" x14ac:dyDescent="0.25">
      <c r="A116" s="145">
        <v>78</v>
      </c>
      <c r="B116" s="146"/>
      <c r="C116" s="154" t="s">
        <v>187</v>
      </c>
      <c r="D116" s="156" t="s">
        <v>158</v>
      </c>
      <c r="E116" s="76" t="s">
        <v>109</v>
      </c>
      <c r="F116" s="76" t="s">
        <v>126</v>
      </c>
      <c r="G116" s="76" t="s">
        <v>127</v>
      </c>
      <c r="H116" s="149"/>
      <c r="I116" s="149" t="s">
        <v>112</v>
      </c>
      <c r="J116" s="148">
        <f>SUM(O116:AC116)</f>
        <v>12</v>
      </c>
      <c r="K116" s="149"/>
      <c r="L116" s="150">
        <v>46113</v>
      </c>
      <c r="M116" s="150">
        <v>46387</v>
      </c>
      <c r="N116" s="20" t="s">
        <v>27</v>
      </c>
      <c r="O116" s="42"/>
      <c r="P116" s="43"/>
      <c r="Q116" s="43"/>
      <c r="R116" s="43"/>
      <c r="S116" s="43"/>
      <c r="T116" s="44"/>
      <c r="U116" s="44"/>
      <c r="V116" s="44"/>
      <c r="W116" s="44"/>
      <c r="X116" s="44">
        <v>12</v>
      </c>
      <c r="Y116" s="44"/>
      <c r="Z116" s="44"/>
      <c r="AA116" s="44"/>
      <c r="AB116" s="44"/>
      <c r="AC116" s="45"/>
    </row>
    <row r="117" spans="1:29" ht="15.75" thickBot="1" x14ac:dyDescent="0.3">
      <c r="A117" s="1"/>
      <c r="B117" s="90"/>
      <c r="C117" s="2"/>
      <c r="D117" s="2"/>
      <c r="E117" s="2"/>
      <c r="F117" s="2"/>
      <c r="G117" s="2"/>
      <c r="H117" s="22"/>
      <c r="I117" s="22"/>
      <c r="J117" s="22"/>
      <c r="K117" s="22"/>
      <c r="L117" s="81"/>
      <c r="M117" s="81"/>
      <c r="N117" s="6"/>
      <c r="O117" s="42"/>
      <c r="P117" s="43"/>
      <c r="Q117" s="43"/>
      <c r="R117" s="43"/>
      <c r="S117" s="43"/>
      <c r="T117" s="44"/>
      <c r="U117" s="44"/>
      <c r="V117" s="44"/>
      <c r="W117" s="44"/>
      <c r="X117" s="44"/>
      <c r="Y117" s="44"/>
      <c r="Z117" s="44"/>
      <c r="AA117" s="44"/>
      <c r="AB117" s="44"/>
      <c r="AC117" s="89"/>
    </row>
    <row r="118" spans="1:29" s="65" customFormat="1" ht="15.75" thickBot="1" x14ac:dyDescent="0.25">
      <c r="A118" s="58"/>
      <c r="B118" s="59" t="s">
        <v>0</v>
      </c>
      <c r="C118" s="59"/>
      <c r="D118" s="59"/>
      <c r="E118" s="59"/>
      <c r="F118" s="59"/>
      <c r="G118" s="59"/>
      <c r="H118" s="59"/>
      <c r="I118" s="59"/>
      <c r="J118" s="59">
        <f>SUM(J78:J117)</f>
        <v>8286</v>
      </c>
      <c r="K118" s="59">
        <v>645</v>
      </c>
      <c r="L118" s="59"/>
      <c r="M118" s="59"/>
      <c r="N118" s="60"/>
      <c r="O118" s="61">
        <f t="shared" ref="O118:AC118" si="4">SUM(O12:O117)</f>
        <v>645.25</v>
      </c>
      <c r="P118" s="62">
        <f t="shared" si="4"/>
        <v>645.25</v>
      </c>
      <c r="Q118" s="62">
        <f t="shared" si="4"/>
        <v>645.25</v>
      </c>
      <c r="R118" s="62">
        <f t="shared" si="4"/>
        <v>645.25</v>
      </c>
      <c r="S118" s="62">
        <f t="shared" si="4"/>
        <v>645.25</v>
      </c>
      <c r="T118" s="63">
        <f t="shared" si="4"/>
        <v>645.25</v>
      </c>
      <c r="U118" s="63">
        <f t="shared" si="4"/>
        <v>645.25</v>
      </c>
      <c r="V118" s="63">
        <f t="shared" si="4"/>
        <v>645.25</v>
      </c>
      <c r="W118" s="63">
        <f t="shared" si="4"/>
        <v>645.25</v>
      </c>
      <c r="X118" s="63">
        <f t="shared" si="4"/>
        <v>645.25</v>
      </c>
      <c r="Y118" s="63">
        <f t="shared" si="4"/>
        <v>645.25</v>
      </c>
      <c r="Z118" s="63">
        <f t="shared" si="4"/>
        <v>645.25</v>
      </c>
      <c r="AA118" s="63">
        <f t="shared" si="4"/>
        <v>645.25</v>
      </c>
      <c r="AB118" s="63">
        <f t="shared" si="4"/>
        <v>645.25</v>
      </c>
      <c r="AC118" s="64">
        <f t="shared" si="4"/>
        <v>645.25</v>
      </c>
    </row>
    <row r="119" spans="1:29" ht="15.75" x14ac:dyDescent="0.25">
      <c r="A119" s="24"/>
      <c r="B119" s="25"/>
      <c r="C119" s="25"/>
      <c r="D119" s="25"/>
      <c r="E119" s="25"/>
      <c r="F119" s="25"/>
      <c r="G119" s="25"/>
      <c r="H119" s="25"/>
      <c r="I119" s="26"/>
      <c r="K119" s="36" t="s">
        <v>59</v>
      </c>
    </row>
    <row r="120" spans="1:29" s="39" customFormat="1" ht="15.75" x14ac:dyDescent="0.25">
      <c r="K120" s="46"/>
    </row>
    <row r="121" spans="1:29" s="39" customFormat="1" ht="60" x14ac:dyDescent="0.25">
      <c r="A121" s="47"/>
      <c r="B121" s="48" t="s">
        <v>35</v>
      </c>
      <c r="C121" s="49" t="s">
        <v>36</v>
      </c>
      <c r="K121" s="46"/>
    </row>
    <row r="122" spans="1:29" s="39" customFormat="1" ht="15.75" x14ac:dyDescent="0.25">
      <c r="A122" s="50" t="s">
        <v>37</v>
      </c>
      <c r="B122" s="51" t="s">
        <v>60</v>
      </c>
      <c r="C122" s="52">
        <f>K118</f>
        <v>645</v>
      </c>
      <c r="K122" s="46"/>
    </row>
    <row r="123" spans="1:29" s="39" customFormat="1" ht="15.75" x14ac:dyDescent="0.25">
      <c r="A123" s="50" t="s">
        <v>38</v>
      </c>
      <c r="B123" s="51" t="s">
        <v>61</v>
      </c>
      <c r="C123" s="52">
        <f>C122*4</f>
        <v>2580</v>
      </c>
      <c r="K123" s="46"/>
    </row>
    <row r="124" spans="1:29" s="39" customFormat="1" ht="15.75" thickBot="1" x14ac:dyDescent="0.3">
      <c r="A124" s="53" t="s">
        <v>39</v>
      </c>
      <c r="B124" s="54" t="s">
        <v>62</v>
      </c>
      <c r="C124" s="55">
        <f>C122*10</f>
        <v>6450</v>
      </c>
    </row>
    <row r="125" spans="1:29" s="39" customFormat="1" x14ac:dyDescent="0.25">
      <c r="A125" s="56"/>
      <c r="B125" s="57"/>
      <c r="C125" s="57"/>
    </row>
    <row r="127" spans="1:29" x14ac:dyDescent="0.25">
      <c r="B127" s="27"/>
    </row>
    <row r="128" spans="1:29" x14ac:dyDescent="0.25">
      <c r="B128" s="28"/>
    </row>
    <row r="129" spans="2:2" x14ac:dyDescent="0.25">
      <c r="B129" s="28"/>
    </row>
    <row r="130" spans="2:2" x14ac:dyDescent="0.25">
      <c r="B130" s="28"/>
    </row>
    <row r="131" spans="2:2" x14ac:dyDescent="0.25">
      <c r="B131" s="28"/>
    </row>
    <row r="133" spans="2:2" x14ac:dyDescent="0.25">
      <c r="B133" s="29"/>
    </row>
    <row r="141" spans="2:2" x14ac:dyDescent="0.25">
      <c r="B141" s="29"/>
    </row>
  </sheetData>
  <mergeCells count="59">
    <mergeCell ref="R4:AC4"/>
    <mergeCell ref="A4:J4"/>
    <mergeCell ref="K4:Q4"/>
    <mergeCell ref="A7:J7"/>
    <mergeCell ref="A5:J5"/>
    <mergeCell ref="K5:Q5"/>
    <mergeCell ref="R5:AC5"/>
    <mergeCell ref="A6:J6"/>
    <mergeCell ref="K6:Q6"/>
    <mergeCell ref="K7:Q7"/>
    <mergeCell ref="R7:AC7"/>
    <mergeCell ref="A1:AC1"/>
    <mergeCell ref="A2:AC2"/>
    <mergeCell ref="A3:J3"/>
    <mergeCell ref="K3:Q3"/>
    <mergeCell ref="R3:AC3"/>
    <mergeCell ref="A21:A22"/>
    <mergeCell ref="U10:U11"/>
    <mergeCell ref="R6:AC6"/>
    <mergeCell ref="N10:N11"/>
    <mergeCell ref="A8:C8"/>
    <mergeCell ref="B9:D10"/>
    <mergeCell ref="R10:R11"/>
    <mergeCell ref="S10:S11"/>
    <mergeCell ref="T10:T11"/>
    <mergeCell ref="E9:G9"/>
    <mergeCell ref="H9:H11"/>
    <mergeCell ref="AB10:AB11"/>
    <mergeCell ref="Z10:Z11"/>
    <mergeCell ref="P10:P11"/>
    <mergeCell ref="AA10:AA11"/>
    <mergeCell ref="I9:I11"/>
    <mergeCell ref="A76:C76"/>
    <mergeCell ref="Q10:Q11"/>
    <mergeCell ref="A23:A24"/>
    <mergeCell ref="A25:A26"/>
    <mergeCell ref="A29:A30"/>
    <mergeCell ref="A9:A11"/>
    <mergeCell ref="L9:M9"/>
    <mergeCell ref="O9:AC9"/>
    <mergeCell ref="E10:E11"/>
    <mergeCell ref="F10:F11"/>
    <mergeCell ref="A54:C54"/>
    <mergeCell ref="A19:A20"/>
    <mergeCell ref="A31:A32"/>
    <mergeCell ref="A33:A34"/>
    <mergeCell ref="A35:A36"/>
    <mergeCell ref="A27:A28"/>
    <mergeCell ref="G10:G11"/>
    <mergeCell ref="J10:J11"/>
    <mergeCell ref="AC10:AC11"/>
    <mergeCell ref="V10:V11"/>
    <mergeCell ref="X10:X11"/>
    <mergeCell ref="Y10:Y11"/>
    <mergeCell ref="K9:K11"/>
    <mergeCell ref="M10:M11"/>
    <mergeCell ref="W10:W11"/>
    <mergeCell ref="O10:O11"/>
    <mergeCell ref="L10:L11"/>
  </mergeCells>
  <phoneticPr fontId="8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4"/>
  <sheetViews>
    <sheetView topLeftCell="A39" zoomScale="50" zoomScaleNormal="50" workbookViewId="0">
      <selection activeCell="D44" sqref="D44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22" t="s">
        <v>57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</row>
    <row r="2" spans="1:29" x14ac:dyDescent="0.25">
      <c r="A2" s="225" t="s">
        <v>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</row>
    <row r="3" spans="1:29" x14ac:dyDescent="0.25">
      <c r="A3" s="206" t="s">
        <v>7</v>
      </c>
      <c r="B3" s="207"/>
      <c r="C3" s="207"/>
      <c r="D3" s="207"/>
      <c r="E3" s="207"/>
      <c r="F3" s="207"/>
      <c r="G3" s="207"/>
      <c r="H3" s="207"/>
      <c r="I3" s="207"/>
      <c r="J3" s="207"/>
      <c r="K3" s="228" t="s">
        <v>228</v>
      </c>
      <c r="L3" s="228"/>
      <c r="M3" s="228"/>
      <c r="N3" s="228"/>
      <c r="O3" s="228"/>
      <c r="P3" s="228"/>
      <c r="Q3" s="228"/>
      <c r="R3" s="228" t="s">
        <v>197</v>
      </c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9"/>
    </row>
    <row r="4" spans="1:29" x14ac:dyDescent="0.25">
      <c r="A4" s="206" t="s">
        <v>8</v>
      </c>
      <c r="B4" s="207"/>
      <c r="C4" s="207"/>
      <c r="D4" s="207"/>
      <c r="E4" s="207"/>
      <c r="F4" s="207"/>
      <c r="G4" s="207"/>
      <c r="H4" s="207"/>
      <c r="I4" s="207"/>
      <c r="J4" s="207"/>
      <c r="K4" s="230" t="s">
        <v>24</v>
      </c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9"/>
    </row>
    <row r="5" spans="1:29" x14ac:dyDescent="0.25">
      <c r="A5" s="206" t="s">
        <v>22</v>
      </c>
      <c r="B5" s="207"/>
      <c r="C5" s="207"/>
      <c r="D5" s="207"/>
      <c r="E5" s="207"/>
      <c r="F5" s="207"/>
      <c r="G5" s="207"/>
      <c r="H5" s="207"/>
      <c r="I5" s="207"/>
      <c r="J5" s="207"/>
      <c r="K5" s="228" t="s">
        <v>40</v>
      </c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9"/>
    </row>
    <row r="6" spans="1:29" x14ac:dyDescent="0.25">
      <c r="A6" s="206" t="s">
        <v>9</v>
      </c>
      <c r="B6" s="207"/>
      <c r="C6" s="207"/>
      <c r="D6" s="207"/>
      <c r="E6" s="207"/>
      <c r="F6" s="207"/>
      <c r="G6" s="207"/>
      <c r="H6" s="207"/>
      <c r="I6" s="207"/>
      <c r="J6" s="207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9"/>
    </row>
    <row r="7" spans="1:29" x14ac:dyDescent="0.25">
      <c r="A7" s="206" t="s">
        <v>10</v>
      </c>
      <c r="B7" s="207"/>
      <c r="C7" s="207"/>
      <c r="D7" s="207"/>
      <c r="E7" s="207"/>
      <c r="F7" s="207"/>
      <c r="G7" s="207"/>
      <c r="H7" s="207"/>
      <c r="I7" s="207"/>
      <c r="J7" s="207"/>
      <c r="K7" s="288" t="s">
        <v>198</v>
      </c>
      <c r="L7" s="288"/>
      <c r="M7" s="288"/>
      <c r="N7" s="288"/>
      <c r="O7" s="288"/>
      <c r="P7" s="288"/>
      <c r="Q7" s="288"/>
      <c r="R7" s="270" t="s">
        <v>229</v>
      </c>
      <c r="S7" s="271"/>
      <c r="T7" s="271"/>
      <c r="U7" s="271"/>
      <c r="V7" s="271"/>
      <c r="W7" s="271"/>
      <c r="X7" s="271"/>
      <c r="Y7" s="271"/>
      <c r="Z7" s="271"/>
      <c r="AA7" s="271"/>
      <c r="AB7" s="271"/>
      <c r="AC7" s="273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 x14ac:dyDescent="0.25">
      <c r="A9" s="216" t="s">
        <v>11</v>
      </c>
      <c r="B9" s="214" t="s">
        <v>28</v>
      </c>
      <c r="C9" s="215"/>
      <c r="D9" s="216"/>
      <c r="E9" s="210" t="s">
        <v>29</v>
      </c>
      <c r="F9" s="240"/>
      <c r="G9" s="241"/>
      <c r="H9" s="212" t="s">
        <v>12</v>
      </c>
      <c r="I9" s="212" t="s">
        <v>13</v>
      </c>
      <c r="J9" s="38" t="s">
        <v>14</v>
      </c>
      <c r="K9" s="212" t="s">
        <v>58</v>
      </c>
      <c r="L9" s="212" t="s">
        <v>15</v>
      </c>
      <c r="M9" s="212"/>
      <c r="N9" s="38" t="s">
        <v>16</v>
      </c>
      <c r="O9" s="212" t="s">
        <v>17</v>
      </c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42"/>
    </row>
    <row r="10" spans="1:29" s="39" customFormat="1" ht="30" customHeight="1" x14ac:dyDescent="0.25">
      <c r="A10" s="219"/>
      <c r="B10" s="217"/>
      <c r="C10" s="218"/>
      <c r="D10" s="219"/>
      <c r="E10" s="210" t="s">
        <v>30</v>
      </c>
      <c r="F10" s="210" t="s">
        <v>31</v>
      </c>
      <c r="G10" s="210" t="s">
        <v>32</v>
      </c>
      <c r="H10" s="212"/>
      <c r="I10" s="212"/>
      <c r="J10" s="237" t="s">
        <v>18</v>
      </c>
      <c r="K10" s="212"/>
      <c r="L10" s="231" t="s">
        <v>19</v>
      </c>
      <c r="M10" s="231" t="s">
        <v>20</v>
      </c>
      <c r="N10" s="235" t="s">
        <v>21</v>
      </c>
      <c r="O10" s="220">
        <v>1</v>
      </c>
      <c r="P10" s="233">
        <v>2</v>
      </c>
      <c r="Q10" s="233">
        <v>3</v>
      </c>
      <c r="R10" s="233">
        <v>4</v>
      </c>
      <c r="S10" s="233">
        <v>5</v>
      </c>
      <c r="T10" s="204">
        <v>6</v>
      </c>
      <c r="U10" s="204">
        <v>7</v>
      </c>
      <c r="V10" s="204">
        <v>8</v>
      </c>
      <c r="W10" s="204">
        <v>9</v>
      </c>
      <c r="X10" s="204">
        <v>10</v>
      </c>
      <c r="Y10" s="204">
        <v>11</v>
      </c>
      <c r="Z10" s="204">
        <v>12</v>
      </c>
      <c r="AA10" s="204">
        <v>13</v>
      </c>
      <c r="AB10" s="204">
        <v>14</v>
      </c>
      <c r="AC10" s="243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11"/>
      <c r="F11" s="211"/>
      <c r="G11" s="211"/>
      <c r="H11" s="213"/>
      <c r="I11" s="213"/>
      <c r="J11" s="238"/>
      <c r="K11" s="213"/>
      <c r="L11" s="232"/>
      <c r="M11" s="232"/>
      <c r="N11" s="236"/>
      <c r="O11" s="221"/>
      <c r="P11" s="234"/>
      <c r="Q11" s="234"/>
      <c r="R11" s="234"/>
      <c r="S11" s="234"/>
      <c r="T11" s="205"/>
      <c r="U11" s="205"/>
      <c r="V11" s="205"/>
      <c r="W11" s="205"/>
      <c r="X11" s="205"/>
      <c r="Y11" s="205"/>
      <c r="Z11" s="205"/>
      <c r="AA11" s="205"/>
      <c r="AB11" s="205"/>
      <c r="AC11" s="244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230</v>
      </c>
      <c r="J12" s="2">
        <f>SUM(O12:AC12)</f>
        <v>459.74999999999989</v>
      </c>
      <c r="K12" s="22"/>
      <c r="L12" s="81">
        <v>42736</v>
      </c>
      <c r="M12" s="81">
        <v>48213</v>
      </c>
      <c r="N12" s="37"/>
      <c r="O12" s="42">
        <f t="shared" ref="O12:AC12" si="0">0.05*$K$71</f>
        <v>30.650000000000002</v>
      </c>
      <c r="P12" s="43">
        <f t="shared" si="0"/>
        <v>30.650000000000002</v>
      </c>
      <c r="Q12" s="43">
        <f t="shared" si="0"/>
        <v>30.650000000000002</v>
      </c>
      <c r="R12" s="43">
        <f t="shared" si="0"/>
        <v>30.650000000000002</v>
      </c>
      <c r="S12" s="43">
        <f t="shared" si="0"/>
        <v>30.650000000000002</v>
      </c>
      <c r="T12" s="44">
        <f t="shared" si="0"/>
        <v>30.650000000000002</v>
      </c>
      <c r="U12" s="44">
        <f t="shared" si="0"/>
        <v>30.650000000000002</v>
      </c>
      <c r="V12" s="44">
        <f t="shared" si="0"/>
        <v>30.650000000000002</v>
      </c>
      <c r="W12" s="44">
        <f t="shared" si="0"/>
        <v>30.650000000000002</v>
      </c>
      <c r="X12" s="44">
        <f t="shared" si="0"/>
        <v>30.650000000000002</v>
      </c>
      <c r="Y12" s="44">
        <f t="shared" si="0"/>
        <v>30.650000000000002</v>
      </c>
      <c r="Z12" s="44">
        <f t="shared" si="0"/>
        <v>30.650000000000002</v>
      </c>
      <c r="AA12" s="44">
        <f t="shared" si="0"/>
        <v>30.650000000000002</v>
      </c>
      <c r="AB12" s="44">
        <f t="shared" si="0"/>
        <v>30.650000000000002</v>
      </c>
      <c r="AC12" s="45">
        <f t="shared" si="0"/>
        <v>30.650000000000002</v>
      </c>
    </row>
    <row r="13" spans="1:29" x14ac:dyDescent="0.25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3"/>
      <c r="M15" s="84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7"/>
      <c r="M16" s="77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2" customFormat="1" x14ac:dyDescent="0.25">
      <c r="A17" s="145"/>
      <c r="B17" s="146"/>
      <c r="C17" s="154"/>
      <c r="D17" s="154"/>
      <c r="E17" s="164"/>
      <c r="F17" s="166"/>
      <c r="G17" s="166"/>
      <c r="H17" s="149"/>
      <c r="I17" s="149"/>
      <c r="J17" s="148"/>
      <c r="K17" s="149"/>
      <c r="L17" s="150"/>
      <c r="M17" s="15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5"/>
      <c r="E19" s="31"/>
      <c r="F19" s="66"/>
      <c r="G19" s="31"/>
      <c r="H19" s="22"/>
      <c r="I19" s="22"/>
      <c r="J19" s="2"/>
      <c r="K19" s="22"/>
      <c r="L19" s="81"/>
      <c r="M19" s="81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1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459.74999999999989</v>
      </c>
      <c r="K20" s="59"/>
      <c r="L20" s="85"/>
      <c r="M20" s="85"/>
      <c r="N20" s="102"/>
      <c r="O20" s="103"/>
      <c r="P20" s="104"/>
      <c r="Q20" s="104"/>
      <c r="R20" s="104"/>
      <c r="S20" s="104"/>
      <c r="T20" s="105"/>
      <c r="U20" s="105"/>
      <c r="V20" s="105"/>
      <c r="W20" s="105"/>
      <c r="X20" s="105"/>
      <c r="Y20" s="105"/>
      <c r="Z20" s="105"/>
      <c r="AA20" s="105"/>
      <c r="AB20" s="105"/>
      <c r="AC20" s="106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8"/>
      <c r="M21" s="78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01" t="s">
        <v>42</v>
      </c>
      <c r="B22" s="201"/>
      <c r="C22" s="201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9"/>
      <c r="M23" s="80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43</v>
      </c>
      <c r="C24" s="14"/>
      <c r="D24" s="14"/>
      <c r="E24" s="14"/>
      <c r="F24" s="14"/>
      <c r="G24" s="14"/>
      <c r="H24" s="15"/>
      <c r="I24" s="9"/>
      <c r="J24" s="15"/>
      <c r="K24" s="9"/>
      <c r="L24" s="82"/>
      <c r="M24" s="77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2"/>
      <c r="M25" s="77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5"/>
      <c r="I26" s="22"/>
      <c r="J26" s="75"/>
      <c r="K26" s="22"/>
      <c r="L26" s="87"/>
      <c r="M26" s="81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7"/>
      <c r="M27" s="7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6"/>
      <c r="F28" s="76"/>
      <c r="G28" s="76"/>
      <c r="H28" s="22"/>
      <c r="I28" s="22"/>
      <c r="J28" s="2"/>
      <c r="K28" s="22"/>
      <c r="L28" s="81"/>
      <c r="M28" s="81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7"/>
      <c r="M29" s="77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6"/>
      <c r="F30" s="76"/>
      <c r="G30" s="76"/>
      <c r="H30" s="22"/>
      <c r="I30" s="22"/>
      <c r="J30" s="2"/>
      <c r="K30" s="22"/>
      <c r="L30" s="81"/>
      <c r="M30" s="81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45</v>
      </c>
      <c r="C31" s="9"/>
      <c r="D31" s="9"/>
      <c r="E31" s="9"/>
      <c r="F31" s="9"/>
      <c r="G31" s="9"/>
      <c r="H31" s="18"/>
      <c r="I31" s="18"/>
      <c r="J31" s="18"/>
      <c r="K31" s="18"/>
      <c r="L31" s="77"/>
      <c r="M31" s="77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34"/>
      <c r="D32" s="34"/>
      <c r="E32" s="34"/>
      <c r="F32" s="34"/>
      <c r="G32" s="34"/>
      <c r="H32" s="71"/>
      <c r="I32" s="71"/>
      <c r="J32" s="71"/>
      <c r="K32" s="71"/>
      <c r="L32" s="86"/>
      <c r="M32" s="86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2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1"/>
      <c r="M33" s="81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34"/>
      <c r="D34" s="34"/>
      <c r="E34" s="34"/>
      <c r="F34" s="34"/>
      <c r="G34" s="34"/>
      <c r="H34" s="71"/>
      <c r="I34" s="71"/>
      <c r="J34" s="71"/>
      <c r="K34" s="71"/>
      <c r="L34" s="86"/>
      <c r="M34" s="86"/>
      <c r="N34" s="73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2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1"/>
      <c r="M35" s="81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34"/>
      <c r="D36" s="34"/>
      <c r="E36" s="34"/>
      <c r="F36" s="34"/>
      <c r="G36" s="34"/>
      <c r="H36" s="71"/>
      <c r="I36" s="71"/>
      <c r="J36" s="71"/>
      <c r="K36" s="71"/>
      <c r="L36" s="86"/>
      <c r="M36" s="86"/>
      <c r="N36" s="73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2"/>
    </row>
    <row r="37" spans="1:29" ht="15.75" thickBot="1" x14ac:dyDescent="0.3">
      <c r="A37" s="93"/>
      <c r="B37" s="94"/>
      <c r="C37" s="96"/>
      <c r="D37" s="96"/>
      <c r="E37" s="96"/>
      <c r="F37" s="96"/>
      <c r="G37" s="96"/>
      <c r="H37" s="95"/>
      <c r="I37" s="95"/>
      <c r="J37" s="95"/>
      <c r="K37" s="95"/>
      <c r="L37" s="97"/>
      <c r="M37" s="97"/>
      <c r="N37" s="107"/>
      <c r="O37" s="98"/>
      <c r="P37" s="99"/>
      <c r="Q37" s="99"/>
      <c r="R37" s="99"/>
      <c r="S37" s="99"/>
      <c r="T37" s="100"/>
      <c r="U37" s="100"/>
      <c r="V37" s="100"/>
      <c r="W37" s="100"/>
      <c r="X37" s="100"/>
      <c r="Y37" s="100"/>
      <c r="Z37" s="100"/>
      <c r="AA37" s="100"/>
      <c r="AB37" s="100"/>
      <c r="AC37" s="89"/>
    </row>
    <row r="38" spans="1:29" ht="15.75" thickBot="1" x14ac:dyDescent="0.3">
      <c r="A38" s="115"/>
      <c r="B38" s="116" t="s">
        <v>46</v>
      </c>
      <c r="C38" s="117"/>
      <c r="D38" s="117"/>
      <c r="E38" s="117"/>
      <c r="F38" s="117"/>
      <c r="G38" s="117"/>
      <c r="H38" s="118"/>
      <c r="I38" s="118"/>
      <c r="J38" s="118">
        <f>SUM(J24:J37)</f>
        <v>0</v>
      </c>
      <c r="K38" s="118"/>
      <c r="L38" s="119"/>
      <c r="M38" s="119"/>
      <c r="N38" s="102"/>
      <c r="O38" s="120"/>
      <c r="P38" s="121"/>
      <c r="Q38" s="121"/>
      <c r="R38" s="121"/>
      <c r="S38" s="121"/>
      <c r="T38" s="122"/>
      <c r="U38" s="122"/>
      <c r="V38" s="122"/>
      <c r="W38" s="122"/>
      <c r="X38" s="122"/>
      <c r="Y38" s="122"/>
      <c r="Z38" s="122"/>
      <c r="AA38" s="122"/>
      <c r="AB38" s="122"/>
      <c r="AC38" s="123"/>
    </row>
    <row r="39" spans="1:29" ht="15.75" thickBot="1" x14ac:dyDescent="0.3">
      <c r="A39" s="108"/>
      <c r="B39" s="109"/>
      <c r="C39" s="110"/>
      <c r="D39" s="110"/>
      <c r="E39" s="110"/>
      <c r="F39" s="110"/>
      <c r="G39" s="110"/>
      <c r="H39" s="111"/>
      <c r="I39" s="111"/>
      <c r="J39" s="112"/>
      <c r="K39" s="112"/>
      <c r="L39" s="113"/>
      <c r="M39" s="113"/>
      <c r="N39" s="112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114"/>
    </row>
    <row r="40" spans="1:29" x14ac:dyDescent="0.25">
      <c r="A40" s="201" t="s">
        <v>47</v>
      </c>
      <c r="B40" s="201"/>
      <c r="C40" s="201"/>
      <c r="D40" s="25"/>
      <c r="E40" s="25"/>
      <c r="F40" s="25"/>
      <c r="G40" s="25"/>
      <c r="H40" s="25"/>
      <c r="I40" s="26"/>
      <c r="L40" s="78"/>
      <c r="M40" s="78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9"/>
      <c r="M41" s="80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48</v>
      </c>
      <c r="C42" s="14"/>
      <c r="D42" s="14"/>
      <c r="E42" s="14"/>
      <c r="F42" s="14"/>
      <c r="G42" s="14"/>
      <c r="H42" s="15"/>
      <c r="I42" s="9"/>
      <c r="J42" s="15"/>
      <c r="K42" s="9"/>
      <c r="L42" s="82"/>
      <c r="M42" s="77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2"/>
      <c r="M43" s="77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152" customFormat="1" ht="90" x14ac:dyDescent="0.25">
      <c r="A44" s="145">
        <v>2</v>
      </c>
      <c r="B44" s="146"/>
      <c r="C44" s="147" t="s">
        <v>201</v>
      </c>
      <c r="D44" s="140" t="s">
        <v>293</v>
      </c>
      <c r="E44" s="166" t="s">
        <v>97</v>
      </c>
      <c r="F44" s="166" t="s">
        <v>142</v>
      </c>
      <c r="G44" s="166" t="s">
        <v>143</v>
      </c>
      <c r="H44" s="168" t="s">
        <v>202</v>
      </c>
      <c r="I44" s="149" t="s">
        <v>203</v>
      </c>
      <c r="J44" s="148">
        <f t="shared" ref="J44:J50" si="1">SUM(O44:AC44)</f>
        <v>158</v>
      </c>
      <c r="K44" s="149"/>
      <c r="L44" s="150">
        <v>42826</v>
      </c>
      <c r="M44" s="150">
        <v>43100</v>
      </c>
      <c r="N44" s="37" t="s">
        <v>25</v>
      </c>
      <c r="O44" s="42">
        <v>158</v>
      </c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s="152" customFormat="1" ht="90" x14ac:dyDescent="0.25">
      <c r="A45" s="145">
        <v>3</v>
      </c>
      <c r="B45" s="146"/>
      <c r="C45" s="147" t="s">
        <v>201</v>
      </c>
      <c r="D45" s="140" t="s">
        <v>204</v>
      </c>
      <c r="E45" s="166" t="s">
        <v>97</v>
      </c>
      <c r="F45" s="166" t="s">
        <v>205</v>
      </c>
      <c r="G45" s="166" t="s">
        <v>143</v>
      </c>
      <c r="H45" s="168" t="s">
        <v>202</v>
      </c>
      <c r="I45" s="149" t="s">
        <v>203</v>
      </c>
      <c r="J45" s="148">
        <f t="shared" si="1"/>
        <v>1744</v>
      </c>
      <c r="K45" s="149"/>
      <c r="L45" s="150">
        <v>43191</v>
      </c>
      <c r="M45" s="150">
        <v>44561</v>
      </c>
      <c r="N45" s="37" t="s">
        <v>26</v>
      </c>
      <c r="O45" s="42"/>
      <c r="P45" s="43">
        <v>582</v>
      </c>
      <c r="Q45" s="43">
        <v>482</v>
      </c>
      <c r="R45" s="43">
        <v>582</v>
      </c>
      <c r="S45" s="43">
        <v>98</v>
      </c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 x14ac:dyDescent="0.25">
      <c r="A46" s="145">
        <v>7</v>
      </c>
      <c r="B46" s="146"/>
      <c r="C46" s="169" t="s">
        <v>230</v>
      </c>
      <c r="D46" s="169" t="s">
        <v>206</v>
      </c>
      <c r="E46" s="166" t="s">
        <v>101</v>
      </c>
      <c r="F46" s="166" t="s">
        <v>205</v>
      </c>
      <c r="G46" s="166" t="s">
        <v>207</v>
      </c>
      <c r="H46" s="168" t="s">
        <v>202</v>
      </c>
      <c r="I46" s="149" t="s">
        <v>230</v>
      </c>
      <c r="J46" s="148">
        <f t="shared" si="1"/>
        <v>100</v>
      </c>
      <c r="K46" s="149"/>
      <c r="L46" s="150">
        <v>43556</v>
      </c>
      <c r="M46" s="150" t="s">
        <v>208</v>
      </c>
      <c r="N46" s="37" t="s">
        <v>26</v>
      </c>
      <c r="O46" s="42"/>
      <c r="P46" s="43"/>
      <c r="Q46" s="43">
        <v>100</v>
      </c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 x14ac:dyDescent="0.25">
      <c r="A47" s="145">
        <v>10</v>
      </c>
      <c r="B47" s="146"/>
      <c r="C47" s="147" t="s">
        <v>209</v>
      </c>
      <c r="D47" s="148" t="s">
        <v>210</v>
      </c>
      <c r="E47" s="166" t="s">
        <v>97</v>
      </c>
      <c r="F47" s="166" t="s">
        <v>205</v>
      </c>
      <c r="G47" s="166" t="s">
        <v>143</v>
      </c>
      <c r="H47" s="149"/>
      <c r="I47" s="149" t="s">
        <v>203</v>
      </c>
      <c r="J47" s="148">
        <f t="shared" si="1"/>
        <v>484</v>
      </c>
      <c r="K47" s="149"/>
      <c r="L47" s="150">
        <v>44287</v>
      </c>
      <c r="M47" s="150">
        <v>44560</v>
      </c>
      <c r="N47" s="37" t="s">
        <v>26</v>
      </c>
      <c r="O47" s="42"/>
      <c r="P47" s="43"/>
      <c r="Q47" s="43"/>
      <c r="R47" s="43"/>
      <c r="S47" s="43">
        <v>484</v>
      </c>
      <c r="T47" s="44"/>
      <c r="U47" s="44"/>
      <c r="V47" s="44"/>
      <c r="W47" s="44"/>
      <c r="X47" s="44"/>
      <c r="Y47" s="44"/>
      <c r="Z47" s="44"/>
      <c r="AA47" s="44"/>
      <c r="AB47" s="44"/>
      <c r="AC47" s="45"/>
    </row>
    <row r="48" spans="1:29" s="152" customFormat="1" ht="90" x14ac:dyDescent="0.25">
      <c r="A48" s="145">
        <v>11</v>
      </c>
      <c r="B48" s="146"/>
      <c r="C48" s="147" t="s">
        <v>209</v>
      </c>
      <c r="D48" s="148" t="s">
        <v>211</v>
      </c>
      <c r="E48" s="166" t="s">
        <v>97</v>
      </c>
      <c r="F48" s="166" t="s">
        <v>205</v>
      </c>
      <c r="G48" s="166" t="s">
        <v>143</v>
      </c>
      <c r="H48" s="168" t="s">
        <v>202</v>
      </c>
      <c r="I48" s="149" t="s">
        <v>203</v>
      </c>
      <c r="J48" s="148">
        <f t="shared" si="1"/>
        <v>1164</v>
      </c>
      <c r="K48" s="149"/>
      <c r="L48" s="150">
        <v>44652</v>
      </c>
      <c r="M48" s="150">
        <v>45291</v>
      </c>
      <c r="N48" s="37" t="s">
        <v>27</v>
      </c>
      <c r="O48" s="42"/>
      <c r="P48" s="43"/>
      <c r="Q48" s="43"/>
      <c r="R48" s="43"/>
      <c r="S48" s="43"/>
      <c r="T48" s="44">
        <v>582</v>
      </c>
      <c r="U48" s="44">
        <v>582</v>
      </c>
      <c r="V48" s="44"/>
      <c r="W48" s="44"/>
      <c r="X48" s="44"/>
      <c r="Y48" s="44"/>
      <c r="Z48" s="44"/>
      <c r="AA48" s="44"/>
      <c r="AB48" s="44"/>
      <c r="AC48" s="45"/>
    </row>
    <row r="49" spans="1:29" s="152" customFormat="1" ht="90" x14ac:dyDescent="0.25">
      <c r="A49" s="145">
        <v>12</v>
      </c>
      <c r="B49" s="146"/>
      <c r="C49" s="147" t="s">
        <v>212</v>
      </c>
      <c r="D49" s="148" t="s">
        <v>213</v>
      </c>
      <c r="E49" s="166" t="s">
        <v>97</v>
      </c>
      <c r="F49" s="166" t="s">
        <v>205</v>
      </c>
      <c r="G49" s="166" t="s">
        <v>143</v>
      </c>
      <c r="H49" s="149"/>
      <c r="I49" s="149" t="s">
        <v>203</v>
      </c>
      <c r="J49" s="148">
        <f t="shared" si="1"/>
        <v>2600</v>
      </c>
      <c r="K49" s="149"/>
      <c r="L49" s="150">
        <v>45383</v>
      </c>
      <c r="M49" s="150">
        <v>47118</v>
      </c>
      <c r="N49" s="37" t="s">
        <v>27</v>
      </c>
      <c r="O49" s="42"/>
      <c r="P49" s="43"/>
      <c r="Q49" s="43"/>
      <c r="R49" s="43"/>
      <c r="S49" s="43"/>
      <c r="T49" s="44"/>
      <c r="U49" s="44"/>
      <c r="V49" s="44">
        <v>582</v>
      </c>
      <c r="W49" s="44">
        <v>582</v>
      </c>
      <c r="X49" s="44">
        <v>582</v>
      </c>
      <c r="Y49" s="44">
        <v>582</v>
      </c>
      <c r="Z49" s="44">
        <v>272</v>
      </c>
      <c r="AA49" s="44"/>
      <c r="AB49" s="44"/>
      <c r="AC49" s="45"/>
    </row>
    <row r="50" spans="1:29" s="152" customFormat="1" ht="90" x14ac:dyDescent="0.25">
      <c r="A50" s="145">
        <v>19</v>
      </c>
      <c r="B50" s="146"/>
      <c r="C50" s="147" t="s">
        <v>214</v>
      </c>
      <c r="D50" s="148" t="s">
        <v>215</v>
      </c>
      <c r="E50" s="166" t="s">
        <v>97</v>
      </c>
      <c r="F50" s="166" t="s">
        <v>205</v>
      </c>
      <c r="G50" s="166" t="s">
        <v>143</v>
      </c>
      <c r="H50" s="168" t="s">
        <v>202</v>
      </c>
      <c r="I50" s="149" t="s">
        <v>203</v>
      </c>
      <c r="J50" s="148">
        <f t="shared" si="1"/>
        <v>1556</v>
      </c>
      <c r="K50" s="149"/>
      <c r="L50" s="150">
        <v>47209</v>
      </c>
      <c r="M50" s="150">
        <v>48213</v>
      </c>
      <c r="N50" s="37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>
        <v>392</v>
      </c>
      <c r="AB50" s="44">
        <v>582</v>
      </c>
      <c r="AC50" s="45">
        <v>582</v>
      </c>
    </row>
    <row r="51" spans="1:29" s="23" customFormat="1" x14ac:dyDescent="0.25">
      <c r="A51" s="1"/>
      <c r="B51" s="21"/>
      <c r="C51" s="2"/>
      <c r="D51" s="2"/>
      <c r="E51" s="2"/>
      <c r="F51" s="2"/>
      <c r="G51" s="2"/>
      <c r="H51" s="75"/>
      <c r="I51" s="22"/>
      <c r="J51" s="75"/>
      <c r="K51" s="22"/>
      <c r="L51" s="87"/>
      <c r="M51" s="81"/>
      <c r="N51" s="22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x14ac:dyDescent="0.25">
      <c r="A52" s="16"/>
      <c r="B52" s="17" t="s">
        <v>2</v>
      </c>
      <c r="C52" s="9"/>
      <c r="D52" s="9"/>
      <c r="E52" s="9"/>
      <c r="F52" s="9"/>
      <c r="G52" s="9"/>
      <c r="H52" s="18"/>
      <c r="I52" s="18"/>
      <c r="J52" s="18"/>
      <c r="K52" s="18"/>
      <c r="L52" s="77"/>
      <c r="M52" s="77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68"/>
    </row>
    <row r="53" spans="1:29" x14ac:dyDescent="0.25">
      <c r="A53" s="1"/>
      <c r="B53" s="21"/>
      <c r="C53" s="32"/>
      <c r="D53" s="2"/>
      <c r="E53" s="76"/>
      <c r="F53" s="76"/>
      <c r="G53" s="76"/>
      <c r="H53" s="22"/>
      <c r="I53" s="22"/>
      <c r="J53" s="2"/>
      <c r="K53" s="22"/>
      <c r="L53" s="81"/>
      <c r="M53" s="81"/>
      <c r="N53" s="37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7" t="s">
        <v>3</v>
      </c>
      <c r="C54" s="9"/>
      <c r="D54" s="9"/>
      <c r="E54" s="9"/>
      <c r="F54" s="9"/>
      <c r="G54" s="9"/>
      <c r="H54" s="18"/>
      <c r="I54" s="18"/>
      <c r="J54" s="34"/>
      <c r="K54" s="18"/>
      <c r="L54" s="77"/>
      <c r="M54" s="77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8"/>
    </row>
    <row r="55" spans="1:29" x14ac:dyDescent="0.25">
      <c r="A55" s="1"/>
      <c r="B55" s="21"/>
      <c r="C55" s="32"/>
      <c r="D55" s="2"/>
      <c r="E55" s="76"/>
      <c r="F55" s="76"/>
      <c r="G55" s="76"/>
      <c r="H55" s="22"/>
      <c r="I55" s="22"/>
      <c r="J55" s="2"/>
      <c r="K55" s="22"/>
      <c r="L55" s="81"/>
      <c r="M55" s="81"/>
      <c r="N55" s="37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49</v>
      </c>
      <c r="C56" s="9"/>
      <c r="D56" s="9"/>
      <c r="E56" s="9"/>
      <c r="F56" s="9"/>
      <c r="G56" s="9"/>
      <c r="H56" s="18"/>
      <c r="I56" s="18"/>
      <c r="J56" s="18"/>
      <c r="K56" s="18"/>
      <c r="L56" s="77"/>
      <c r="M56" s="77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34"/>
      <c r="D57" s="34"/>
      <c r="E57" s="34"/>
      <c r="F57" s="34"/>
      <c r="G57" s="34"/>
      <c r="H57" s="71"/>
      <c r="I57" s="71"/>
      <c r="J57" s="71"/>
      <c r="K57" s="71"/>
      <c r="L57" s="86"/>
      <c r="M57" s="86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2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1"/>
      <c r="M58" s="81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34"/>
      <c r="D59" s="34"/>
      <c r="E59" s="34"/>
      <c r="F59" s="34"/>
      <c r="G59" s="34"/>
      <c r="H59" s="71"/>
      <c r="I59" s="71"/>
      <c r="J59" s="71"/>
      <c r="K59" s="71"/>
      <c r="L59" s="86"/>
      <c r="M59" s="86"/>
      <c r="N59" s="73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2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1"/>
      <c r="M60" s="81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34"/>
      <c r="D61" s="34"/>
      <c r="E61" s="34"/>
      <c r="F61" s="34"/>
      <c r="G61" s="34"/>
      <c r="H61" s="71"/>
      <c r="I61" s="71"/>
      <c r="J61" s="71"/>
      <c r="K61" s="71"/>
      <c r="L61" s="86"/>
      <c r="M61" s="86"/>
      <c r="N61" s="73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2"/>
    </row>
    <row r="62" spans="1:29" x14ac:dyDescent="0.25">
      <c r="A62" s="1"/>
      <c r="B62" s="21"/>
      <c r="C62" s="2"/>
      <c r="D62" s="2"/>
      <c r="E62" s="2"/>
      <c r="F62" s="2"/>
      <c r="G62" s="2"/>
      <c r="H62" s="22"/>
      <c r="I62" s="22"/>
      <c r="J62" s="22"/>
      <c r="K62" s="22"/>
      <c r="L62" s="81"/>
      <c r="M62" s="81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x14ac:dyDescent="0.25">
      <c r="A63" s="16"/>
      <c r="B63" s="18" t="s">
        <v>50</v>
      </c>
      <c r="C63" s="9"/>
      <c r="D63" s="9"/>
      <c r="E63" s="9"/>
      <c r="F63" s="9"/>
      <c r="G63" s="9"/>
      <c r="H63" s="18"/>
      <c r="I63" s="18"/>
      <c r="J63" s="18"/>
      <c r="K63" s="18"/>
      <c r="L63" s="77"/>
      <c r="M63" s="77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68"/>
    </row>
    <row r="64" spans="1:29" s="23" customFormat="1" x14ac:dyDescent="0.25">
      <c r="A64" s="69"/>
      <c r="B64" s="70" t="s">
        <v>1</v>
      </c>
      <c r="C64" s="34"/>
      <c r="D64" s="34"/>
      <c r="E64" s="34"/>
      <c r="F64" s="34"/>
      <c r="G64" s="34"/>
      <c r="H64" s="71"/>
      <c r="I64" s="71"/>
      <c r="J64" s="71"/>
      <c r="K64" s="71"/>
      <c r="L64" s="86"/>
      <c r="M64" s="86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2"/>
    </row>
    <row r="65" spans="1:29" x14ac:dyDescent="0.25">
      <c r="A65" s="1"/>
      <c r="B65" s="21"/>
      <c r="C65" s="2"/>
      <c r="D65" s="2"/>
      <c r="E65" s="2"/>
      <c r="F65" s="2"/>
      <c r="G65" s="2"/>
      <c r="H65" s="22"/>
      <c r="I65" s="22"/>
      <c r="J65" s="22"/>
      <c r="K65" s="22"/>
      <c r="L65" s="81"/>
      <c r="M65" s="81"/>
      <c r="N65" s="6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s="23" customFormat="1" x14ac:dyDescent="0.25">
      <c r="A66" s="69"/>
      <c r="B66" s="70" t="s">
        <v>2</v>
      </c>
      <c r="C66" s="34"/>
      <c r="D66" s="34"/>
      <c r="E66" s="34"/>
      <c r="F66" s="34"/>
      <c r="G66" s="34"/>
      <c r="H66" s="71"/>
      <c r="I66" s="71"/>
      <c r="J66" s="71"/>
      <c r="K66" s="71"/>
      <c r="L66" s="86"/>
      <c r="M66" s="86"/>
      <c r="N66" s="73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2"/>
    </row>
    <row r="67" spans="1:29" s="152" customFormat="1" ht="75" x14ac:dyDescent="0.25">
      <c r="A67" s="145">
        <v>16</v>
      </c>
      <c r="B67" s="146"/>
      <c r="C67" s="154" t="s">
        <v>231</v>
      </c>
      <c r="D67" s="157" t="s">
        <v>232</v>
      </c>
      <c r="E67" s="170" t="s">
        <v>175</v>
      </c>
      <c r="F67" s="166" t="s">
        <v>218</v>
      </c>
      <c r="G67" s="171" t="s">
        <v>219</v>
      </c>
      <c r="H67" s="149"/>
      <c r="I67" s="149" t="s">
        <v>230</v>
      </c>
      <c r="J67" s="148">
        <f>SUM(O67:AC67)</f>
        <v>500</v>
      </c>
      <c r="K67" s="149"/>
      <c r="L67" s="150">
        <v>46753</v>
      </c>
      <c r="M67" s="150">
        <v>47483</v>
      </c>
      <c r="N67" s="20" t="s">
        <v>27</v>
      </c>
      <c r="O67" s="42"/>
      <c r="P67" s="43"/>
      <c r="Q67" s="43"/>
      <c r="R67" s="43"/>
      <c r="S67" s="43"/>
      <c r="T67" s="44"/>
      <c r="U67" s="44"/>
      <c r="V67" s="44"/>
      <c r="W67" s="44"/>
      <c r="X67" s="44"/>
      <c r="Y67" s="44"/>
      <c r="Z67" s="44">
        <v>310</v>
      </c>
      <c r="AA67" s="44">
        <v>190</v>
      </c>
      <c r="AB67" s="44"/>
      <c r="AC67" s="45"/>
    </row>
    <row r="68" spans="1:29" x14ac:dyDescent="0.25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 x14ac:dyDescent="0.25">
      <c r="A69" s="69"/>
      <c r="B69" s="70" t="s">
        <v>3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ht="15.75" thickBot="1" x14ac:dyDescent="0.3">
      <c r="A70" s="1"/>
      <c r="B70" s="90"/>
      <c r="C70" s="2"/>
      <c r="D70" s="2"/>
      <c r="E70" s="2"/>
      <c r="F70" s="2"/>
      <c r="G70" s="2"/>
      <c r="H70" s="22"/>
      <c r="I70" s="22"/>
      <c r="J70" s="22"/>
      <c r="K70" s="22"/>
      <c r="L70" s="81"/>
      <c r="M70" s="81"/>
      <c r="N70" s="6"/>
      <c r="O70" s="42"/>
      <c r="P70" s="43"/>
      <c r="Q70" s="43"/>
      <c r="R70" s="43"/>
      <c r="S70" s="43"/>
      <c r="T70" s="44"/>
      <c r="U70" s="44"/>
      <c r="V70" s="44"/>
      <c r="W70" s="44"/>
      <c r="X70" s="44"/>
      <c r="Y70" s="44"/>
      <c r="Z70" s="44"/>
      <c r="AA70" s="44"/>
      <c r="AB70" s="44"/>
      <c r="AC70" s="89"/>
    </row>
    <row r="71" spans="1:29" s="65" customFormat="1" ht="15.75" thickBot="1" x14ac:dyDescent="0.25">
      <c r="A71" s="58"/>
      <c r="B71" s="59" t="s">
        <v>0</v>
      </c>
      <c r="C71" s="59"/>
      <c r="D71" s="59"/>
      <c r="E71" s="59"/>
      <c r="F71" s="59"/>
      <c r="G71" s="59"/>
      <c r="H71" s="59"/>
      <c r="I71" s="59"/>
      <c r="J71" s="59">
        <f>SUM(J42:J70)</f>
        <v>8306</v>
      </c>
      <c r="K71" s="59">
        <v>613</v>
      </c>
      <c r="L71" s="59"/>
      <c r="M71" s="59"/>
      <c r="N71" s="60"/>
      <c r="O71" s="61">
        <f t="shared" ref="O71:AC71" si="2">SUM(O12:O70)</f>
        <v>188.65</v>
      </c>
      <c r="P71" s="62">
        <f t="shared" si="2"/>
        <v>612.65</v>
      </c>
      <c r="Q71" s="62">
        <f t="shared" si="2"/>
        <v>612.65</v>
      </c>
      <c r="R71" s="62">
        <f t="shared" si="2"/>
        <v>612.65</v>
      </c>
      <c r="S71" s="62">
        <f t="shared" si="2"/>
        <v>612.65</v>
      </c>
      <c r="T71" s="63">
        <f t="shared" si="2"/>
        <v>612.65</v>
      </c>
      <c r="U71" s="63">
        <f t="shared" si="2"/>
        <v>612.65</v>
      </c>
      <c r="V71" s="63">
        <f t="shared" si="2"/>
        <v>612.65</v>
      </c>
      <c r="W71" s="63">
        <f t="shared" si="2"/>
        <v>612.65</v>
      </c>
      <c r="X71" s="63">
        <f t="shared" si="2"/>
        <v>612.65</v>
      </c>
      <c r="Y71" s="63">
        <f t="shared" si="2"/>
        <v>612.65</v>
      </c>
      <c r="Z71" s="63">
        <f t="shared" si="2"/>
        <v>612.65</v>
      </c>
      <c r="AA71" s="63">
        <f t="shared" si="2"/>
        <v>612.65</v>
      </c>
      <c r="AB71" s="63">
        <f t="shared" si="2"/>
        <v>612.65</v>
      </c>
      <c r="AC71" s="64">
        <f t="shared" si="2"/>
        <v>612.65</v>
      </c>
    </row>
    <row r="72" spans="1:29" ht="15.75" x14ac:dyDescent="0.25">
      <c r="A72" s="24"/>
      <c r="B72" s="25"/>
      <c r="C72" s="25"/>
      <c r="D72" s="25"/>
      <c r="E72" s="25"/>
      <c r="F72" s="25"/>
      <c r="G72" s="25"/>
      <c r="H72" s="25"/>
      <c r="I72" s="26"/>
      <c r="K72" s="36" t="s">
        <v>59</v>
      </c>
    </row>
    <row r="73" spans="1:29" s="39" customFormat="1" ht="15.75" x14ac:dyDescent="0.25">
      <c r="K73" s="46"/>
    </row>
    <row r="74" spans="1:29" s="39" customFormat="1" ht="60" x14ac:dyDescent="0.25">
      <c r="A74" s="47"/>
      <c r="B74" s="48" t="s">
        <v>35</v>
      </c>
      <c r="C74" s="49" t="s">
        <v>36</v>
      </c>
      <c r="K74" s="46"/>
    </row>
    <row r="75" spans="1:29" s="39" customFormat="1" ht="15.75" x14ac:dyDescent="0.25">
      <c r="A75" s="50" t="s">
        <v>37</v>
      </c>
      <c r="B75" s="51" t="s">
        <v>60</v>
      </c>
      <c r="C75" s="52">
        <f>K71</f>
        <v>613</v>
      </c>
      <c r="K75" s="46"/>
    </row>
    <row r="76" spans="1:29" s="39" customFormat="1" ht="15.75" x14ac:dyDescent="0.25">
      <c r="A76" s="50" t="s">
        <v>38</v>
      </c>
      <c r="B76" s="51" t="s">
        <v>61</v>
      </c>
      <c r="C76" s="52">
        <f>C75*4</f>
        <v>2452</v>
      </c>
      <c r="K76" s="46"/>
    </row>
    <row r="77" spans="1:29" s="39" customFormat="1" ht="15.75" thickBot="1" x14ac:dyDescent="0.3">
      <c r="A77" s="53" t="s">
        <v>39</v>
      </c>
      <c r="B77" s="54" t="s">
        <v>62</v>
      </c>
      <c r="C77" s="55">
        <f>C75*10</f>
        <v>6130</v>
      </c>
    </row>
    <row r="78" spans="1:29" s="39" customFormat="1" x14ac:dyDescent="0.25">
      <c r="A78" s="56"/>
      <c r="B78" s="57"/>
      <c r="C78" s="57"/>
    </row>
    <row r="80" spans="1:29" x14ac:dyDescent="0.25">
      <c r="B80" s="27"/>
    </row>
    <row r="81" spans="2:2" x14ac:dyDescent="0.25">
      <c r="B81" s="28"/>
    </row>
    <row r="82" spans="2:2" x14ac:dyDescent="0.25">
      <c r="B82" s="28"/>
    </row>
    <row r="83" spans="2:2" x14ac:dyDescent="0.25">
      <c r="B83" s="28"/>
    </row>
    <row r="84" spans="2:2" x14ac:dyDescent="0.25">
      <c r="B84" s="28"/>
    </row>
    <row r="86" spans="2:2" x14ac:dyDescent="0.25">
      <c r="B86" s="29"/>
    </row>
    <row r="94" spans="2:2" x14ac:dyDescent="0.25">
      <c r="B94" s="29"/>
    </row>
  </sheetData>
  <mergeCells count="50">
    <mergeCell ref="AB10:AB11"/>
    <mergeCell ref="L10:L11"/>
    <mergeCell ref="M10:M11"/>
    <mergeCell ref="T10:T11"/>
    <mergeCell ref="A1:AC1"/>
    <mergeCell ref="A2:AC2"/>
    <mergeCell ref="A3:J3"/>
    <mergeCell ref="K3:Q3"/>
    <mergeCell ref="R3:AC3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X10:X11"/>
    <mergeCell ref="Y10:Y11"/>
    <mergeCell ref="Z10:Z11"/>
    <mergeCell ref="AA10:AA11"/>
    <mergeCell ref="A9:A11"/>
    <mergeCell ref="B9:D10"/>
    <mergeCell ref="E9:G9"/>
    <mergeCell ref="H9:H11"/>
    <mergeCell ref="E10:E11"/>
    <mergeCell ref="F10:F11"/>
    <mergeCell ref="G10:G11"/>
    <mergeCell ref="J10:J11"/>
    <mergeCell ref="A22:C22"/>
    <mergeCell ref="A40:C40"/>
    <mergeCell ref="V10:V11"/>
    <mergeCell ref="W10:W11"/>
    <mergeCell ref="P10:P11"/>
    <mergeCell ref="N10:N11"/>
    <mergeCell ref="O10:O11"/>
    <mergeCell ref="Q10:Q11"/>
    <mergeCell ref="R10:R11"/>
    <mergeCell ref="S10:S11"/>
    <mergeCell ref="I9:I11"/>
    <mergeCell ref="U10:U11"/>
    <mergeCell ref="K9:K11"/>
    <mergeCell ref="L9:M9"/>
    <mergeCell ref="O9:AC9"/>
    <mergeCell ref="AC10:AC11"/>
  </mergeCells>
  <phoneticPr fontId="8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1"/>
  <sheetViews>
    <sheetView zoomScale="90" zoomScaleNormal="90" workbookViewId="0">
      <pane ySplit="7" topLeftCell="A32" activePane="bottomLeft" state="frozen"/>
      <selection activeCell="A9" sqref="A9:IV12"/>
      <selection pane="bottomLeft" activeCell="A33" sqref="A33:A36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22" t="s">
        <v>57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</row>
    <row r="2" spans="1:29" x14ac:dyDescent="0.25">
      <c r="A2" s="225" t="s">
        <v>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</row>
    <row r="3" spans="1:29" x14ac:dyDescent="0.25">
      <c r="A3" s="206" t="s">
        <v>7</v>
      </c>
      <c r="B3" s="207"/>
      <c r="C3" s="207"/>
      <c r="D3" s="207"/>
      <c r="E3" s="207"/>
      <c r="F3" s="207"/>
      <c r="G3" s="207"/>
      <c r="H3" s="207"/>
      <c r="I3" s="207"/>
      <c r="J3" s="207"/>
      <c r="K3" s="228" t="s">
        <v>79</v>
      </c>
      <c r="L3" s="228"/>
      <c r="M3" s="228"/>
      <c r="N3" s="228"/>
      <c r="O3" s="228"/>
      <c r="P3" s="228"/>
      <c r="Q3" s="228"/>
      <c r="R3" s="228" t="s">
        <v>95</v>
      </c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9"/>
    </row>
    <row r="4" spans="1:29" x14ac:dyDescent="0.25">
      <c r="A4" s="206" t="s">
        <v>8</v>
      </c>
      <c r="B4" s="207"/>
      <c r="C4" s="207"/>
      <c r="D4" s="207"/>
      <c r="E4" s="207"/>
      <c r="F4" s="207"/>
      <c r="G4" s="207"/>
      <c r="H4" s="207"/>
      <c r="I4" s="207"/>
      <c r="J4" s="207"/>
      <c r="K4" s="230" t="s">
        <v>24</v>
      </c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9"/>
    </row>
    <row r="5" spans="1:29" x14ac:dyDescent="0.25">
      <c r="A5" s="206" t="s">
        <v>22</v>
      </c>
      <c r="B5" s="207"/>
      <c r="C5" s="207"/>
      <c r="D5" s="207"/>
      <c r="E5" s="207"/>
      <c r="F5" s="207"/>
      <c r="G5" s="207"/>
      <c r="H5" s="207"/>
      <c r="I5" s="207"/>
      <c r="J5" s="207"/>
      <c r="K5" s="228" t="s">
        <v>40</v>
      </c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9"/>
    </row>
    <row r="6" spans="1:29" x14ac:dyDescent="0.25">
      <c r="A6" s="206" t="s">
        <v>9</v>
      </c>
      <c r="B6" s="207"/>
      <c r="C6" s="207"/>
      <c r="D6" s="207"/>
      <c r="E6" s="207"/>
      <c r="F6" s="207"/>
      <c r="G6" s="207"/>
      <c r="H6" s="207"/>
      <c r="I6" s="207"/>
      <c r="J6" s="207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9"/>
    </row>
    <row r="7" spans="1:29" x14ac:dyDescent="0.25">
      <c r="A7" s="206" t="s">
        <v>10</v>
      </c>
      <c r="B7" s="207"/>
      <c r="C7" s="207"/>
      <c r="D7" s="207"/>
      <c r="E7" s="207"/>
      <c r="F7" s="207"/>
      <c r="G7" s="207"/>
      <c r="H7" s="207"/>
      <c r="I7" s="207"/>
      <c r="J7" s="207"/>
      <c r="K7" s="228" t="s">
        <v>65</v>
      </c>
      <c r="L7" s="228"/>
      <c r="M7" s="228"/>
      <c r="N7" s="228"/>
      <c r="O7" s="228"/>
      <c r="P7" s="228"/>
      <c r="Q7" s="228"/>
      <c r="R7" s="228" t="s">
        <v>80</v>
      </c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9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 x14ac:dyDescent="0.25">
      <c r="A9" s="216" t="s">
        <v>11</v>
      </c>
      <c r="B9" s="214" t="s">
        <v>28</v>
      </c>
      <c r="C9" s="215"/>
      <c r="D9" s="216"/>
      <c r="E9" s="210" t="s">
        <v>29</v>
      </c>
      <c r="F9" s="240"/>
      <c r="G9" s="241"/>
      <c r="H9" s="212" t="s">
        <v>12</v>
      </c>
      <c r="I9" s="212" t="s">
        <v>13</v>
      </c>
      <c r="J9" s="38" t="s">
        <v>14</v>
      </c>
      <c r="K9" s="212" t="s">
        <v>58</v>
      </c>
      <c r="L9" s="212" t="s">
        <v>15</v>
      </c>
      <c r="M9" s="212"/>
      <c r="N9" s="38" t="s">
        <v>16</v>
      </c>
      <c r="O9" s="212" t="s">
        <v>17</v>
      </c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42"/>
    </row>
    <row r="10" spans="1:29" s="39" customFormat="1" ht="30" customHeight="1" x14ac:dyDescent="0.25">
      <c r="A10" s="219"/>
      <c r="B10" s="217"/>
      <c r="C10" s="218"/>
      <c r="D10" s="219"/>
      <c r="E10" s="210" t="s">
        <v>30</v>
      </c>
      <c r="F10" s="210" t="s">
        <v>31</v>
      </c>
      <c r="G10" s="210" t="s">
        <v>32</v>
      </c>
      <c r="H10" s="212"/>
      <c r="I10" s="212"/>
      <c r="J10" s="237" t="s">
        <v>18</v>
      </c>
      <c r="K10" s="212"/>
      <c r="L10" s="231" t="s">
        <v>19</v>
      </c>
      <c r="M10" s="231" t="s">
        <v>20</v>
      </c>
      <c r="N10" s="235" t="s">
        <v>21</v>
      </c>
      <c r="O10" s="220">
        <v>1</v>
      </c>
      <c r="P10" s="233">
        <v>2</v>
      </c>
      <c r="Q10" s="233">
        <v>3</v>
      </c>
      <c r="R10" s="233">
        <v>4</v>
      </c>
      <c r="S10" s="233">
        <v>5</v>
      </c>
      <c r="T10" s="204">
        <v>6</v>
      </c>
      <c r="U10" s="204">
        <v>7</v>
      </c>
      <c r="V10" s="204">
        <v>8</v>
      </c>
      <c r="W10" s="204">
        <v>9</v>
      </c>
      <c r="X10" s="204">
        <v>10</v>
      </c>
      <c r="Y10" s="204">
        <v>11</v>
      </c>
      <c r="Z10" s="204">
        <v>12</v>
      </c>
      <c r="AA10" s="204">
        <v>13</v>
      </c>
      <c r="AB10" s="204">
        <v>14</v>
      </c>
      <c r="AC10" s="243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11"/>
      <c r="F11" s="211"/>
      <c r="G11" s="211"/>
      <c r="H11" s="213"/>
      <c r="I11" s="213"/>
      <c r="J11" s="238"/>
      <c r="K11" s="213"/>
      <c r="L11" s="232"/>
      <c r="M11" s="232"/>
      <c r="N11" s="236"/>
      <c r="O11" s="221"/>
      <c r="P11" s="234"/>
      <c r="Q11" s="234"/>
      <c r="R11" s="234"/>
      <c r="S11" s="234"/>
      <c r="T11" s="205"/>
      <c r="U11" s="205"/>
      <c r="V11" s="205"/>
      <c r="W11" s="205"/>
      <c r="X11" s="205"/>
      <c r="Y11" s="205"/>
      <c r="Z11" s="205"/>
      <c r="AA11" s="205"/>
      <c r="AB11" s="205"/>
      <c r="AC11" s="244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81</v>
      </c>
      <c r="J12" s="2">
        <f>SUM(O12:AC12)</f>
        <v>375.75000000000011</v>
      </c>
      <c r="K12" s="22"/>
      <c r="L12" s="81">
        <v>42736</v>
      </c>
      <c r="M12" s="81">
        <v>48213</v>
      </c>
      <c r="N12" s="37"/>
      <c r="O12" s="42">
        <f t="shared" ref="O12:AC12" si="0">0.05*$K$118</f>
        <v>25.05</v>
      </c>
      <c r="P12" s="43">
        <f t="shared" si="0"/>
        <v>25.05</v>
      </c>
      <c r="Q12" s="43">
        <f t="shared" si="0"/>
        <v>25.05</v>
      </c>
      <c r="R12" s="43">
        <f t="shared" si="0"/>
        <v>25.05</v>
      </c>
      <c r="S12" s="43">
        <f t="shared" si="0"/>
        <v>25.05</v>
      </c>
      <c r="T12" s="44">
        <f t="shared" si="0"/>
        <v>25.05</v>
      </c>
      <c r="U12" s="44">
        <f t="shared" si="0"/>
        <v>25.05</v>
      </c>
      <c r="V12" s="44">
        <f t="shared" si="0"/>
        <v>25.05</v>
      </c>
      <c r="W12" s="44">
        <f t="shared" si="0"/>
        <v>25.05</v>
      </c>
      <c r="X12" s="44">
        <f t="shared" si="0"/>
        <v>25.05</v>
      </c>
      <c r="Y12" s="44">
        <f t="shared" si="0"/>
        <v>25.05</v>
      </c>
      <c r="Z12" s="44">
        <f t="shared" si="0"/>
        <v>25.05</v>
      </c>
      <c r="AA12" s="44">
        <f t="shared" si="0"/>
        <v>25.05</v>
      </c>
      <c r="AB12" s="44">
        <f t="shared" si="0"/>
        <v>25.05</v>
      </c>
      <c r="AC12" s="45">
        <f t="shared" si="0"/>
        <v>25.05</v>
      </c>
    </row>
    <row r="13" spans="1:29" x14ac:dyDescent="0.25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s="152" customFormat="1" ht="120" x14ac:dyDescent="0.25">
      <c r="A15" s="145">
        <v>48</v>
      </c>
      <c r="B15" s="146"/>
      <c r="C15" s="154" t="s">
        <v>165</v>
      </c>
      <c r="D15" s="154" t="s">
        <v>53</v>
      </c>
      <c r="E15" s="164" t="s">
        <v>166</v>
      </c>
      <c r="F15" s="164" t="s">
        <v>167</v>
      </c>
      <c r="G15" s="157" t="s">
        <v>168</v>
      </c>
      <c r="H15" s="149"/>
      <c r="I15" s="149" t="s">
        <v>112</v>
      </c>
      <c r="J15" s="148">
        <f>SUM(O15:AC15)</f>
        <v>18</v>
      </c>
      <c r="K15" s="149"/>
      <c r="L15" s="150">
        <v>44562</v>
      </c>
      <c r="M15" s="150">
        <v>44926</v>
      </c>
      <c r="N15" s="20" t="s">
        <v>27</v>
      </c>
      <c r="O15" s="160"/>
      <c r="P15" s="161"/>
      <c r="Q15" s="161"/>
      <c r="R15" s="161"/>
      <c r="S15" s="161"/>
      <c r="T15" s="162">
        <v>18</v>
      </c>
      <c r="U15" s="162"/>
      <c r="V15" s="162"/>
      <c r="W15" s="162"/>
      <c r="X15" s="162"/>
      <c r="Y15" s="162"/>
      <c r="Z15" s="162"/>
      <c r="AA15" s="162"/>
      <c r="AB15" s="162"/>
      <c r="AC15" s="163"/>
    </row>
    <row r="16" spans="1:29" s="152" customFormat="1" ht="120" x14ac:dyDescent="0.25">
      <c r="A16" s="145">
        <v>79</v>
      </c>
      <c r="B16" s="146"/>
      <c r="C16" s="154" t="s">
        <v>165</v>
      </c>
      <c r="D16" s="154" t="s">
        <v>53</v>
      </c>
      <c r="E16" s="164" t="s">
        <v>166</v>
      </c>
      <c r="F16" s="164" t="s">
        <v>167</v>
      </c>
      <c r="G16" s="157" t="s">
        <v>168</v>
      </c>
      <c r="H16" s="149"/>
      <c r="I16" s="149" t="s">
        <v>112</v>
      </c>
      <c r="J16" s="148">
        <f>SUM(O16:AC16)</f>
        <v>18</v>
      </c>
      <c r="K16" s="149"/>
      <c r="L16" s="150">
        <v>46388</v>
      </c>
      <c r="M16" s="150">
        <v>46752</v>
      </c>
      <c r="N16" s="20" t="s">
        <v>27</v>
      </c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>
        <v>18</v>
      </c>
      <c r="Z16" s="44"/>
      <c r="AA16" s="44"/>
      <c r="AB16" s="44"/>
      <c r="AC16" s="45"/>
    </row>
    <row r="17" spans="1:29" x14ac:dyDescent="0.25">
      <c r="A17" s="1"/>
      <c r="B17" s="21"/>
      <c r="C17" s="2"/>
      <c r="D17" s="3"/>
      <c r="E17" s="3"/>
      <c r="F17" s="30"/>
      <c r="G17" s="3"/>
      <c r="H17" s="4"/>
      <c r="I17" s="5"/>
      <c r="J17" s="2"/>
      <c r="K17" s="5"/>
      <c r="L17" s="83"/>
      <c r="M17" s="84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2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</row>
    <row r="19" spans="1:29" s="152" customFormat="1" ht="75" x14ac:dyDescent="0.25">
      <c r="A19" s="202">
        <v>66</v>
      </c>
      <c r="B19" s="146"/>
      <c r="C19" s="154" t="s">
        <v>165</v>
      </c>
      <c r="D19" s="154" t="s">
        <v>173</v>
      </c>
      <c r="E19" s="164" t="s">
        <v>175</v>
      </c>
      <c r="F19" s="164" t="s">
        <v>154</v>
      </c>
      <c r="G19" s="157" t="s">
        <v>155</v>
      </c>
      <c r="H19" s="149"/>
      <c r="I19" s="149" t="s">
        <v>112</v>
      </c>
      <c r="J19" s="148">
        <f t="shared" ref="J19:J36" si="1">SUM(O19:AC19)</f>
        <v>2</v>
      </c>
      <c r="K19" s="149"/>
      <c r="L19" s="150">
        <v>44927</v>
      </c>
      <c r="M19" s="150">
        <v>45291</v>
      </c>
      <c r="N19" s="20" t="s">
        <v>27</v>
      </c>
      <c r="O19" s="42"/>
      <c r="P19" s="43"/>
      <c r="Q19" s="43"/>
      <c r="R19" s="43"/>
      <c r="S19" s="43"/>
      <c r="T19" s="44"/>
      <c r="U19" s="44">
        <v>2</v>
      </c>
      <c r="V19" s="44"/>
      <c r="W19" s="44"/>
      <c r="X19" s="44"/>
      <c r="Y19" s="44"/>
      <c r="Z19" s="44"/>
      <c r="AA19" s="44"/>
      <c r="AB19" s="44"/>
      <c r="AC19" s="45"/>
    </row>
    <row r="20" spans="1:29" s="152" customFormat="1" ht="75" x14ac:dyDescent="0.25">
      <c r="A20" s="203"/>
      <c r="B20" s="146"/>
      <c r="C20" s="154" t="s">
        <v>165</v>
      </c>
      <c r="D20" s="154" t="s">
        <v>174</v>
      </c>
      <c r="E20" s="164" t="s">
        <v>176</v>
      </c>
      <c r="F20" s="164" t="s">
        <v>154</v>
      </c>
      <c r="G20" s="157" t="s">
        <v>177</v>
      </c>
      <c r="H20" s="149"/>
      <c r="I20" s="149" t="s">
        <v>112</v>
      </c>
      <c r="J20" s="148">
        <f t="shared" si="1"/>
        <v>6</v>
      </c>
      <c r="K20" s="149"/>
      <c r="L20" s="150">
        <v>44927</v>
      </c>
      <c r="M20" s="150">
        <v>45291</v>
      </c>
      <c r="N20" s="20" t="s">
        <v>27</v>
      </c>
      <c r="O20" s="42"/>
      <c r="P20" s="43"/>
      <c r="Q20" s="43"/>
      <c r="R20" s="43"/>
      <c r="S20" s="43"/>
      <c r="T20" s="44"/>
      <c r="U20" s="44">
        <v>6</v>
      </c>
      <c r="V20" s="44"/>
      <c r="W20" s="44"/>
      <c r="X20" s="44"/>
      <c r="Y20" s="44"/>
      <c r="Z20" s="44"/>
      <c r="AA20" s="44"/>
      <c r="AB20" s="44"/>
      <c r="AC20" s="45"/>
    </row>
    <row r="21" spans="1:29" s="152" customFormat="1" ht="75" x14ac:dyDescent="0.25">
      <c r="A21" s="202">
        <v>70</v>
      </c>
      <c r="B21" s="146"/>
      <c r="C21" s="154" t="s">
        <v>165</v>
      </c>
      <c r="D21" s="154" t="s">
        <v>173</v>
      </c>
      <c r="E21" s="164" t="s">
        <v>175</v>
      </c>
      <c r="F21" s="164" t="s">
        <v>154</v>
      </c>
      <c r="G21" s="157" t="s">
        <v>155</v>
      </c>
      <c r="H21" s="149"/>
      <c r="I21" s="149" t="s">
        <v>112</v>
      </c>
      <c r="J21" s="148">
        <f t="shared" si="1"/>
        <v>2</v>
      </c>
      <c r="K21" s="149"/>
      <c r="L21" s="150">
        <v>45292</v>
      </c>
      <c r="M21" s="150">
        <v>45657</v>
      </c>
      <c r="N21" s="20" t="s">
        <v>27</v>
      </c>
      <c r="O21" s="42"/>
      <c r="P21" s="43"/>
      <c r="Q21" s="43"/>
      <c r="R21" s="43"/>
      <c r="S21" s="43"/>
      <c r="T21" s="44"/>
      <c r="U21" s="44"/>
      <c r="V21" s="44">
        <v>2</v>
      </c>
      <c r="W21" s="44"/>
      <c r="X21" s="44"/>
      <c r="Y21" s="44"/>
      <c r="Z21" s="44"/>
      <c r="AA21" s="44"/>
      <c r="AB21" s="44"/>
      <c r="AC21" s="45"/>
    </row>
    <row r="22" spans="1:29" s="152" customFormat="1" ht="75" x14ac:dyDescent="0.25">
      <c r="A22" s="203"/>
      <c r="B22" s="146"/>
      <c r="C22" s="154" t="s">
        <v>165</v>
      </c>
      <c r="D22" s="154" t="s">
        <v>174</v>
      </c>
      <c r="E22" s="164" t="s">
        <v>176</v>
      </c>
      <c r="F22" s="164" t="s">
        <v>154</v>
      </c>
      <c r="G22" s="157" t="s">
        <v>177</v>
      </c>
      <c r="H22" s="149"/>
      <c r="I22" s="149" t="s">
        <v>112</v>
      </c>
      <c r="J22" s="148">
        <f t="shared" si="1"/>
        <v>6</v>
      </c>
      <c r="K22" s="149"/>
      <c r="L22" s="150">
        <v>45292</v>
      </c>
      <c r="M22" s="150">
        <v>45657</v>
      </c>
      <c r="N22" s="20" t="s">
        <v>27</v>
      </c>
      <c r="O22" s="42"/>
      <c r="P22" s="43"/>
      <c r="Q22" s="43"/>
      <c r="R22" s="43"/>
      <c r="S22" s="43"/>
      <c r="T22" s="44"/>
      <c r="U22" s="44"/>
      <c r="V22" s="44">
        <v>6</v>
      </c>
      <c r="W22" s="44"/>
      <c r="X22" s="44"/>
      <c r="Y22" s="44"/>
      <c r="Z22" s="44"/>
      <c r="AA22" s="44"/>
      <c r="AB22" s="44"/>
      <c r="AC22" s="45"/>
    </row>
    <row r="23" spans="1:29" s="152" customFormat="1" ht="75" x14ac:dyDescent="0.25">
      <c r="A23" s="202">
        <v>72</v>
      </c>
      <c r="B23" s="146"/>
      <c r="C23" s="154" t="s">
        <v>165</v>
      </c>
      <c r="D23" s="154" t="s">
        <v>173</v>
      </c>
      <c r="E23" s="164" t="s">
        <v>175</v>
      </c>
      <c r="F23" s="164" t="s">
        <v>154</v>
      </c>
      <c r="G23" s="157" t="s">
        <v>155</v>
      </c>
      <c r="H23" s="149"/>
      <c r="I23" s="149" t="s">
        <v>112</v>
      </c>
      <c r="J23" s="148">
        <f t="shared" si="1"/>
        <v>2</v>
      </c>
      <c r="K23" s="149"/>
      <c r="L23" s="150">
        <v>45658</v>
      </c>
      <c r="M23" s="150">
        <v>46022</v>
      </c>
      <c r="N23" s="20" t="s">
        <v>27</v>
      </c>
      <c r="O23" s="42"/>
      <c r="P23" s="43"/>
      <c r="Q23" s="43"/>
      <c r="R23" s="43"/>
      <c r="S23" s="43"/>
      <c r="T23" s="44"/>
      <c r="U23" s="44"/>
      <c r="V23" s="44"/>
      <c r="W23" s="44">
        <v>2</v>
      </c>
      <c r="X23" s="44"/>
      <c r="Y23" s="44"/>
      <c r="Z23" s="44"/>
      <c r="AA23" s="44"/>
      <c r="AB23" s="44"/>
      <c r="AC23" s="45"/>
    </row>
    <row r="24" spans="1:29" s="152" customFormat="1" ht="75" x14ac:dyDescent="0.25">
      <c r="A24" s="203"/>
      <c r="B24" s="146"/>
      <c r="C24" s="154" t="s">
        <v>165</v>
      </c>
      <c r="D24" s="154" t="s">
        <v>174</v>
      </c>
      <c r="E24" s="164" t="s">
        <v>176</v>
      </c>
      <c r="F24" s="164" t="s">
        <v>154</v>
      </c>
      <c r="G24" s="157" t="s">
        <v>177</v>
      </c>
      <c r="H24" s="149"/>
      <c r="I24" s="149" t="s">
        <v>112</v>
      </c>
      <c r="J24" s="148">
        <f t="shared" si="1"/>
        <v>6</v>
      </c>
      <c r="K24" s="149"/>
      <c r="L24" s="150">
        <v>45658</v>
      </c>
      <c r="M24" s="150">
        <v>46022</v>
      </c>
      <c r="N24" s="20" t="s">
        <v>27</v>
      </c>
      <c r="O24" s="42"/>
      <c r="P24" s="43"/>
      <c r="Q24" s="43"/>
      <c r="R24" s="43"/>
      <c r="S24" s="43"/>
      <c r="T24" s="44"/>
      <c r="U24" s="44"/>
      <c r="V24" s="44"/>
      <c r="W24" s="44">
        <v>6</v>
      </c>
      <c r="X24" s="44"/>
      <c r="Y24" s="44"/>
      <c r="Z24" s="44"/>
      <c r="AA24" s="44"/>
      <c r="AB24" s="44"/>
      <c r="AC24" s="45"/>
    </row>
    <row r="25" spans="1:29" s="152" customFormat="1" ht="75" x14ac:dyDescent="0.25">
      <c r="A25" s="202">
        <v>75</v>
      </c>
      <c r="B25" s="146"/>
      <c r="C25" s="154" t="s">
        <v>165</v>
      </c>
      <c r="D25" s="154" t="s">
        <v>173</v>
      </c>
      <c r="E25" s="164" t="s">
        <v>175</v>
      </c>
      <c r="F25" s="164" t="s">
        <v>154</v>
      </c>
      <c r="G25" s="157" t="s">
        <v>155</v>
      </c>
      <c r="H25" s="149"/>
      <c r="I25" s="149" t="s">
        <v>112</v>
      </c>
      <c r="J25" s="148">
        <f t="shared" si="1"/>
        <v>2</v>
      </c>
      <c r="K25" s="149"/>
      <c r="L25" s="150">
        <v>46023</v>
      </c>
      <c r="M25" s="150">
        <v>46387</v>
      </c>
      <c r="N25" s="20" t="s">
        <v>27</v>
      </c>
      <c r="O25" s="42"/>
      <c r="P25" s="43"/>
      <c r="Q25" s="43"/>
      <c r="R25" s="43"/>
      <c r="S25" s="43"/>
      <c r="T25" s="44"/>
      <c r="U25" s="44"/>
      <c r="V25" s="44"/>
      <c r="W25" s="44"/>
      <c r="X25" s="44">
        <v>2</v>
      </c>
      <c r="Y25" s="44"/>
      <c r="Z25" s="44"/>
      <c r="AA25" s="44"/>
      <c r="AB25" s="44"/>
      <c r="AC25" s="45"/>
    </row>
    <row r="26" spans="1:29" s="152" customFormat="1" ht="75" x14ac:dyDescent="0.25">
      <c r="A26" s="203"/>
      <c r="B26" s="146"/>
      <c r="C26" s="154" t="s">
        <v>165</v>
      </c>
      <c r="D26" s="154" t="s">
        <v>174</v>
      </c>
      <c r="E26" s="164" t="s">
        <v>176</v>
      </c>
      <c r="F26" s="164" t="s">
        <v>154</v>
      </c>
      <c r="G26" s="157" t="s">
        <v>177</v>
      </c>
      <c r="H26" s="149"/>
      <c r="I26" s="149" t="s">
        <v>112</v>
      </c>
      <c r="J26" s="148">
        <f t="shared" si="1"/>
        <v>6</v>
      </c>
      <c r="K26" s="149"/>
      <c r="L26" s="150">
        <v>46023</v>
      </c>
      <c r="M26" s="150">
        <v>46387</v>
      </c>
      <c r="N26" s="20" t="s">
        <v>27</v>
      </c>
      <c r="O26" s="42"/>
      <c r="P26" s="43"/>
      <c r="Q26" s="43"/>
      <c r="R26" s="43"/>
      <c r="S26" s="43"/>
      <c r="T26" s="44"/>
      <c r="U26" s="44"/>
      <c r="V26" s="44"/>
      <c r="W26" s="44"/>
      <c r="X26" s="44">
        <v>6</v>
      </c>
      <c r="Y26" s="44"/>
      <c r="Z26" s="44"/>
      <c r="AA26" s="44"/>
      <c r="AB26" s="44"/>
      <c r="AC26" s="45"/>
    </row>
    <row r="27" spans="1:29" s="152" customFormat="1" ht="75" x14ac:dyDescent="0.25">
      <c r="A27" s="202">
        <v>80</v>
      </c>
      <c r="B27" s="146"/>
      <c r="C27" s="154" t="s">
        <v>165</v>
      </c>
      <c r="D27" s="154" t="s">
        <v>173</v>
      </c>
      <c r="E27" s="164" t="s">
        <v>175</v>
      </c>
      <c r="F27" s="164" t="s">
        <v>154</v>
      </c>
      <c r="G27" s="157" t="s">
        <v>155</v>
      </c>
      <c r="H27" s="149"/>
      <c r="I27" s="149" t="s">
        <v>112</v>
      </c>
      <c r="J27" s="148">
        <f t="shared" si="1"/>
        <v>2</v>
      </c>
      <c r="K27" s="149"/>
      <c r="L27" s="150">
        <v>46388</v>
      </c>
      <c r="M27" s="150">
        <v>46752</v>
      </c>
      <c r="N27" s="20" t="s">
        <v>27</v>
      </c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>
        <v>2</v>
      </c>
      <c r="Z27" s="44"/>
      <c r="AA27" s="44"/>
      <c r="AB27" s="44"/>
      <c r="AC27" s="45"/>
    </row>
    <row r="28" spans="1:29" s="152" customFormat="1" ht="75" x14ac:dyDescent="0.25">
      <c r="A28" s="203"/>
      <c r="B28" s="146"/>
      <c r="C28" s="154" t="s">
        <v>165</v>
      </c>
      <c r="D28" s="154" t="s">
        <v>174</v>
      </c>
      <c r="E28" s="164" t="s">
        <v>176</v>
      </c>
      <c r="F28" s="164" t="s">
        <v>154</v>
      </c>
      <c r="G28" s="157" t="s">
        <v>177</v>
      </c>
      <c r="H28" s="149"/>
      <c r="I28" s="149" t="s">
        <v>112</v>
      </c>
      <c r="J28" s="148">
        <f t="shared" si="1"/>
        <v>6</v>
      </c>
      <c r="K28" s="149"/>
      <c r="L28" s="150">
        <v>46388</v>
      </c>
      <c r="M28" s="150">
        <v>46752</v>
      </c>
      <c r="N28" s="20" t="s">
        <v>27</v>
      </c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>
        <v>6</v>
      </c>
      <c r="Z28" s="44"/>
      <c r="AA28" s="44"/>
      <c r="AB28" s="44"/>
      <c r="AC28" s="45"/>
    </row>
    <row r="29" spans="1:29" s="152" customFormat="1" ht="75" x14ac:dyDescent="0.25">
      <c r="A29" s="202">
        <v>85</v>
      </c>
      <c r="B29" s="146"/>
      <c r="C29" s="154" t="s">
        <v>165</v>
      </c>
      <c r="D29" s="154" t="s">
        <v>173</v>
      </c>
      <c r="E29" s="164" t="s">
        <v>175</v>
      </c>
      <c r="F29" s="164" t="s">
        <v>154</v>
      </c>
      <c r="G29" s="157" t="s">
        <v>155</v>
      </c>
      <c r="H29" s="149"/>
      <c r="I29" s="149" t="s">
        <v>112</v>
      </c>
      <c r="J29" s="148">
        <f t="shared" si="1"/>
        <v>2</v>
      </c>
      <c r="K29" s="149"/>
      <c r="L29" s="150">
        <v>46753</v>
      </c>
      <c r="M29" s="150">
        <v>47118</v>
      </c>
      <c r="N29" s="20" t="s">
        <v>27</v>
      </c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>
        <v>2</v>
      </c>
      <c r="AA29" s="44"/>
      <c r="AB29" s="44"/>
      <c r="AC29" s="45"/>
    </row>
    <row r="30" spans="1:29" s="152" customFormat="1" ht="75" x14ac:dyDescent="0.25">
      <c r="A30" s="203"/>
      <c r="B30" s="146"/>
      <c r="C30" s="154" t="s">
        <v>165</v>
      </c>
      <c r="D30" s="154" t="s">
        <v>174</v>
      </c>
      <c r="E30" s="164" t="s">
        <v>176</v>
      </c>
      <c r="F30" s="164" t="s">
        <v>154</v>
      </c>
      <c r="G30" s="157" t="s">
        <v>177</v>
      </c>
      <c r="H30" s="149"/>
      <c r="I30" s="149" t="s">
        <v>112</v>
      </c>
      <c r="J30" s="148">
        <f t="shared" si="1"/>
        <v>6</v>
      </c>
      <c r="K30" s="149"/>
      <c r="L30" s="150">
        <v>46753</v>
      </c>
      <c r="M30" s="150">
        <v>47118</v>
      </c>
      <c r="N30" s="20" t="s">
        <v>27</v>
      </c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>
        <v>6</v>
      </c>
      <c r="AA30" s="44"/>
      <c r="AB30" s="44"/>
      <c r="AC30" s="45"/>
    </row>
    <row r="31" spans="1:29" s="152" customFormat="1" ht="75" x14ac:dyDescent="0.25">
      <c r="A31" s="202">
        <v>88</v>
      </c>
      <c r="B31" s="146"/>
      <c r="C31" s="154" t="s">
        <v>165</v>
      </c>
      <c r="D31" s="154" t="s">
        <v>173</v>
      </c>
      <c r="E31" s="164" t="s">
        <v>175</v>
      </c>
      <c r="F31" s="164" t="s">
        <v>154</v>
      </c>
      <c r="G31" s="157" t="s">
        <v>155</v>
      </c>
      <c r="H31" s="149"/>
      <c r="I31" s="149" t="s">
        <v>112</v>
      </c>
      <c r="J31" s="148">
        <f t="shared" si="1"/>
        <v>2</v>
      </c>
      <c r="K31" s="149"/>
      <c r="L31" s="150">
        <v>47119</v>
      </c>
      <c r="M31" s="150">
        <v>47483</v>
      </c>
      <c r="N31" s="20" t="s">
        <v>27</v>
      </c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>
        <v>2</v>
      </c>
      <c r="AB31" s="44"/>
      <c r="AC31" s="45"/>
    </row>
    <row r="32" spans="1:29" s="152" customFormat="1" ht="75" x14ac:dyDescent="0.25">
      <c r="A32" s="203"/>
      <c r="B32" s="146"/>
      <c r="C32" s="154" t="s">
        <v>165</v>
      </c>
      <c r="D32" s="154" t="s">
        <v>174</v>
      </c>
      <c r="E32" s="164" t="s">
        <v>176</v>
      </c>
      <c r="F32" s="164" t="s">
        <v>154</v>
      </c>
      <c r="G32" s="157" t="s">
        <v>177</v>
      </c>
      <c r="H32" s="149"/>
      <c r="I32" s="149" t="s">
        <v>112</v>
      </c>
      <c r="J32" s="148">
        <f t="shared" si="1"/>
        <v>6</v>
      </c>
      <c r="K32" s="149"/>
      <c r="L32" s="150">
        <v>47119</v>
      </c>
      <c r="M32" s="150">
        <v>47483</v>
      </c>
      <c r="N32" s="20" t="s">
        <v>27</v>
      </c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>
        <v>6</v>
      </c>
      <c r="AB32" s="44"/>
      <c r="AC32" s="45"/>
    </row>
    <row r="33" spans="1:29" s="152" customFormat="1" ht="75" x14ac:dyDescent="0.25">
      <c r="A33" s="202">
        <v>90</v>
      </c>
      <c r="B33" s="146"/>
      <c r="C33" s="154" t="s">
        <v>165</v>
      </c>
      <c r="D33" s="154" t="s">
        <v>173</v>
      </c>
      <c r="E33" s="164" t="s">
        <v>175</v>
      </c>
      <c r="F33" s="164" t="s">
        <v>154</v>
      </c>
      <c r="G33" s="157" t="s">
        <v>155</v>
      </c>
      <c r="H33" s="149"/>
      <c r="I33" s="149" t="s">
        <v>112</v>
      </c>
      <c r="J33" s="148">
        <f t="shared" si="1"/>
        <v>2</v>
      </c>
      <c r="K33" s="149"/>
      <c r="L33" s="150">
        <v>47484</v>
      </c>
      <c r="M33" s="150">
        <v>47848</v>
      </c>
      <c r="N33" s="20" t="s">
        <v>27</v>
      </c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>
        <v>2</v>
      </c>
      <c r="AC33" s="45"/>
    </row>
    <row r="34" spans="1:29" s="152" customFormat="1" ht="75" x14ac:dyDescent="0.25">
      <c r="A34" s="203"/>
      <c r="B34" s="146"/>
      <c r="C34" s="154" t="s">
        <v>165</v>
      </c>
      <c r="D34" s="154" t="s">
        <v>174</v>
      </c>
      <c r="E34" s="164" t="s">
        <v>176</v>
      </c>
      <c r="F34" s="164" t="s">
        <v>154</v>
      </c>
      <c r="G34" s="157" t="s">
        <v>177</v>
      </c>
      <c r="H34" s="149"/>
      <c r="I34" s="149" t="s">
        <v>112</v>
      </c>
      <c r="J34" s="148">
        <f t="shared" si="1"/>
        <v>6</v>
      </c>
      <c r="K34" s="149"/>
      <c r="L34" s="150">
        <v>47484</v>
      </c>
      <c r="M34" s="150">
        <v>47848</v>
      </c>
      <c r="N34" s="20" t="s">
        <v>27</v>
      </c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>
        <v>6</v>
      </c>
      <c r="AC34" s="45"/>
    </row>
    <row r="35" spans="1:29" s="152" customFormat="1" ht="75" x14ac:dyDescent="0.25">
      <c r="A35" s="202">
        <v>92</v>
      </c>
      <c r="B35" s="146"/>
      <c r="C35" s="154" t="s">
        <v>165</v>
      </c>
      <c r="D35" s="154" t="s">
        <v>173</v>
      </c>
      <c r="E35" s="164" t="s">
        <v>175</v>
      </c>
      <c r="F35" s="164" t="s">
        <v>154</v>
      </c>
      <c r="G35" s="157" t="s">
        <v>155</v>
      </c>
      <c r="H35" s="149"/>
      <c r="I35" s="149" t="s">
        <v>112</v>
      </c>
      <c r="J35" s="148">
        <f t="shared" si="1"/>
        <v>2</v>
      </c>
      <c r="K35" s="149"/>
      <c r="L35" s="150">
        <v>47849</v>
      </c>
      <c r="M35" s="150">
        <v>48213</v>
      </c>
      <c r="N35" s="20" t="s">
        <v>27</v>
      </c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>
        <v>2</v>
      </c>
    </row>
    <row r="36" spans="1:29" s="152" customFormat="1" ht="75" x14ac:dyDescent="0.25">
      <c r="A36" s="203"/>
      <c r="B36" s="146"/>
      <c r="C36" s="154" t="s">
        <v>165</v>
      </c>
      <c r="D36" s="154" t="s">
        <v>174</v>
      </c>
      <c r="E36" s="164" t="s">
        <v>176</v>
      </c>
      <c r="F36" s="164" t="s">
        <v>154</v>
      </c>
      <c r="G36" s="157" t="s">
        <v>177</v>
      </c>
      <c r="H36" s="149"/>
      <c r="I36" s="149" t="s">
        <v>112</v>
      </c>
      <c r="J36" s="148">
        <f t="shared" si="1"/>
        <v>6</v>
      </c>
      <c r="K36" s="149"/>
      <c r="L36" s="150">
        <v>47849</v>
      </c>
      <c r="M36" s="150">
        <v>48213</v>
      </c>
      <c r="N36" s="20" t="s">
        <v>27</v>
      </c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>
        <v>6</v>
      </c>
    </row>
    <row r="37" spans="1:29" x14ac:dyDescent="0.25">
      <c r="A37" s="1"/>
      <c r="B37" s="21"/>
      <c r="C37" s="31"/>
      <c r="D37" s="31"/>
      <c r="E37" s="33"/>
      <c r="F37" s="41"/>
      <c r="G37" s="31"/>
      <c r="H37" s="22"/>
      <c r="I37" s="22"/>
      <c r="J37" s="2"/>
      <c r="K37" s="22"/>
      <c r="L37" s="81"/>
      <c r="M37" s="81"/>
      <c r="N37" s="20"/>
      <c r="O37" s="42"/>
      <c r="P37" s="43"/>
      <c r="Q37" s="43"/>
      <c r="R37" s="43"/>
      <c r="S37" s="43"/>
      <c r="T37" s="44"/>
      <c r="U37" s="44"/>
      <c r="V37" s="44"/>
      <c r="W37" s="44"/>
      <c r="X37" s="44"/>
      <c r="Y37" s="44"/>
      <c r="Z37" s="44"/>
      <c r="AA37" s="44"/>
      <c r="AB37" s="44"/>
      <c r="AC37" s="45"/>
    </row>
    <row r="38" spans="1:29" x14ac:dyDescent="0.25">
      <c r="A38" s="16"/>
      <c r="B38" s="17" t="s">
        <v>3</v>
      </c>
      <c r="C38" s="9"/>
      <c r="D38" s="9"/>
      <c r="E38" s="9"/>
      <c r="F38" s="9"/>
      <c r="G38" s="9"/>
      <c r="H38" s="18"/>
      <c r="I38" s="18"/>
      <c r="J38" s="34"/>
      <c r="K38" s="18"/>
      <c r="L38" s="77"/>
      <c r="M38" s="77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68"/>
    </row>
    <row r="39" spans="1:29" s="152" customFormat="1" ht="105" x14ac:dyDescent="0.25">
      <c r="A39" s="145">
        <v>7</v>
      </c>
      <c r="B39" s="146"/>
      <c r="C39" s="154" t="s">
        <v>107</v>
      </c>
      <c r="D39" s="156" t="s">
        <v>108</v>
      </c>
      <c r="E39" s="157" t="s">
        <v>109</v>
      </c>
      <c r="F39" s="158" t="s">
        <v>110</v>
      </c>
      <c r="G39" s="157" t="s">
        <v>111</v>
      </c>
      <c r="H39" s="149"/>
      <c r="I39" s="149" t="s">
        <v>112</v>
      </c>
      <c r="J39" s="148">
        <f t="shared" ref="J39:J50" si="2">SUM(O39:AC39)</f>
        <v>5</v>
      </c>
      <c r="K39" s="149"/>
      <c r="L39" s="150">
        <v>42736</v>
      </c>
      <c r="M39" s="150">
        <v>43100</v>
      </c>
      <c r="N39" s="20" t="s">
        <v>25</v>
      </c>
      <c r="O39" s="42">
        <v>5</v>
      </c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s="152" customFormat="1" ht="105" x14ac:dyDescent="0.25">
      <c r="A40" s="145">
        <v>11</v>
      </c>
      <c r="B40" s="146"/>
      <c r="C40" s="154" t="s">
        <v>122</v>
      </c>
      <c r="D40" s="156" t="s">
        <v>123</v>
      </c>
      <c r="E40" s="157" t="s">
        <v>109</v>
      </c>
      <c r="F40" s="158" t="s">
        <v>110</v>
      </c>
      <c r="G40" s="157" t="s">
        <v>111</v>
      </c>
      <c r="H40" s="149"/>
      <c r="I40" s="149" t="s">
        <v>112</v>
      </c>
      <c r="J40" s="148">
        <f t="shared" si="2"/>
        <v>8</v>
      </c>
      <c r="K40" s="149"/>
      <c r="L40" s="150">
        <v>42736</v>
      </c>
      <c r="M40" s="150">
        <v>43100</v>
      </c>
      <c r="N40" s="20" t="s">
        <v>25</v>
      </c>
      <c r="O40" s="42">
        <v>8</v>
      </c>
      <c r="P40" s="43"/>
      <c r="Q40" s="43"/>
      <c r="R40" s="43"/>
      <c r="S40" s="43"/>
      <c r="T40" s="44"/>
      <c r="U40" s="44"/>
      <c r="V40" s="44"/>
      <c r="W40" s="44"/>
      <c r="X40" s="44"/>
      <c r="Y40" s="44"/>
      <c r="Z40" s="44"/>
      <c r="AA40" s="44"/>
      <c r="AB40" s="44"/>
      <c r="AC40" s="45"/>
    </row>
    <row r="41" spans="1:29" s="152" customFormat="1" ht="105" x14ac:dyDescent="0.25">
      <c r="A41" s="145">
        <v>26</v>
      </c>
      <c r="B41" s="146"/>
      <c r="C41" s="154" t="s">
        <v>133</v>
      </c>
      <c r="D41" s="155" t="s">
        <v>134</v>
      </c>
      <c r="E41" s="157" t="s">
        <v>109</v>
      </c>
      <c r="F41" s="158" t="s">
        <v>110</v>
      </c>
      <c r="G41" s="157" t="s">
        <v>111</v>
      </c>
      <c r="H41" s="149"/>
      <c r="I41" s="149" t="s">
        <v>112</v>
      </c>
      <c r="J41" s="148">
        <f t="shared" si="2"/>
        <v>18</v>
      </c>
      <c r="K41" s="149"/>
      <c r="L41" s="150">
        <v>43101</v>
      </c>
      <c r="M41" s="150">
        <v>43465</v>
      </c>
      <c r="N41" s="20" t="s">
        <v>26</v>
      </c>
      <c r="O41" s="42"/>
      <c r="P41" s="43">
        <v>18</v>
      </c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s="152" customFormat="1" ht="105" x14ac:dyDescent="0.25">
      <c r="A42" s="145">
        <v>67</v>
      </c>
      <c r="B42" s="146"/>
      <c r="C42" s="154" t="s">
        <v>165</v>
      </c>
      <c r="D42" s="156" t="s">
        <v>178</v>
      </c>
      <c r="E42" s="157" t="s">
        <v>109</v>
      </c>
      <c r="F42" s="158" t="s">
        <v>110</v>
      </c>
      <c r="G42" s="157" t="s">
        <v>111</v>
      </c>
      <c r="H42" s="149"/>
      <c r="I42" s="149" t="s">
        <v>112</v>
      </c>
      <c r="J42" s="148">
        <f t="shared" si="2"/>
        <v>18</v>
      </c>
      <c r="K42" s="149"/>
      <c r="L42" s="150">
        <v>44927</v>
      </c>
      <c r="M42" s="150">
        <v>45291</v>
      </c>
      <c r="N42" s="20" t="s">
        <v>27</v>
      </c>
      <c r="O42" s="42"/>
      <c r="P42" s="43"/>
      <c r="Q42" s="43"/>
      <c r="R42" s="43"/>
      <c r="S42" s="43"/>
      <c r="T42" s="44"/>
      <c r="U42" s="44">
        <v>18</v>
      </c>
      <c r="V42" s="44"/>
      <c r="W42" s="44"/>
      <c r="X42" s="44"/>
      <c r="Y42" s="44"/>
      <c r="Z42" s="44"/>
      <c r="AA42" s="44"/>
      <c r="AB42" s="44"/>
      <c r="AC42" s="45"/>
    </row>
    <row r="43" spans="1:29" s="152" customFormat="1" ht="105" x14ac:dyDescent="0.25">
      <c r="A43" s="145">
        <v>71</v>
      </c>
      <c r="B43" s="146"/>
      <c r="C43" s="154" t="s">
        <v>165</v>
      </c>
      <c r="D43" s="156" t="s">
        <v>178</v>
      </c>
      <c r="E43" s="157" t="s">
        <v>109</v>
      </c>
      <c r="F43" s="158" t="s">
        <v>110</v>
      </c>
      <c r="G43" s="157" t="s">
        <v>111</v>
      </c>
      <c r="H43" s="149"/>
      <c r="I43" s="149" t="s">
        <v>112</v>
      </c>
      <c r="J43" s="148">
        <f t="shared" si="2"/>
        <v>18</v>
      </c>
      <c r="K43" s="149"/>
      <c r="L43" s="150">
        <v>45292</v>
      </c>
      <c r="M43" s="150">
        <v>45657</v>
      </c>
      <c r="N43" s="20" t="s">
        <v>27</v>
      </c>
      <c r="O43" s="42"/>
      <c r="P43" s="43"/>
      <c r="Q43" s="43"/>
      <c r="R43" s="43"/>
      <c r="S43" s="43"/>
      <c r="T43" s="44"/>
      <c r="U43" s="44"/>
      <c r="V43" s="44">
        <v>18</v>
      </c>
      <c r="W43" s="44"/>
      <c r="X43" s="44"/>
      <c r="Y43" s="44"/>
      <c r="Z43" s="44"/>
      <c r="AA43" s="44"/>
      <c r="AB43" s="44"/>
      <c r="AC43" s="45"/>
    </row>
    <row r="44" spans="1:29" s="152" customFormat="1" ht="105" x14ac:dyDescent="0.25">
      <c r="A44" s="145">
        <v>73</v>
      </c>
      <c r="B44" s="146"/>
      <c r="C44" s="154" t="s">
        <v>165</v>
      </c>
      <c r="D44" s="156" t="s">
        <v>178</v>
      </c>
      <c r="E44" s="157" t="s">
        <v>109</v>
      </c>
      <c r="F44" s="158" t="s">
        <v>110</v>
      </c>
      <c r="G44" s="157" t="s">
        <v>111</v>
      </c>
      <c r="H44" s="149"/>
      <c r="I44" s="149" t="s">
        <v>112</v>
      </c>
      <c r="J44" s="148">
        <f t="shared" si="2"/>
        <v>18</v>
      </c>
      <c r="K44" s="149"/>
      <c r="L44" s="150">
        <v>45658</v>
      </c>
      <c r="M44" s="150">
        <v>46022</v>
      </c>
      <c r="N44" s="20" t="s">
        <v>27</v>
      </c>
      <c r="O44" s="42"/>
      <c r="P44" s="43"/>
      <c r="Q44" s="43"/>
      <c r="R44" s="43"/>
      <c r="S44" s="43"/>
      <c r="T44" s="44"/>
      <c r="U44" s="44"/>
      <c r="V44" s="44"/>
      <c r="W44" s="44">
        <v>18</v>
      </c>
      <c r="X44" s="44"/>
      <c r="Y44" s="44"/>
      <c r="Z44" s="44"/>
      <c r="AA44" s="44"/>
      <c r="AB44" s="44"/>
      <c r="AC44" s="45"/>
    </row>
    <row r="45" spans="1:29" s="152" customFormat="1" ht="105" x14ac:dyDescent="0.25">
      <c r="A45" s="145">
        <v>76</v>
      </c>
      <c r="B45" s="146"/>
      <c r="C45" s="154" t="s">
        <v>165</v>
      </c>
      <c r="D45" s="156" t="s">
        <v>178</v>
      </c>
      <c r="E45" s="157" t="s">
        <v>109</v>
      </c>
      <c r="F45" s="158" t="s">
        <v>110</v>
      </c>
      <c r="G45" s="157" t="s">
        <v>111</v>
      </c>
      <c r="H45" s="149"/>
      <c r="I45" s="149" t="s">
        <v>112</v>
      </c>
      <c r="J45" s="148">
        <f t="shared" si="2"/>
        <v>18</v>
      </c>
      <c r="K45" s="149"/>
      <c r="L45" s="150">
        <v>46023</v>
      </c>
      <c r="M45" s="150">
        <v>46387</v>
      </c>
      <c r="N45" s="20" t="s">
        <v>27</v>
      </c>
      <c r="O45" s="42"/>
      <c r="P45" s="43"/>
      <c r="Q45" s="43"/>
      <c r="R45" s="43"/>
      <c r="S45" s="43"/>
      <c r="T45" s="44"/>
      <c r="U45" s="44"/>
      <c r="V45" s="44"/>
      <c r="W45" s="44"/>
      <c r="X45" s="44">
        <v>18</v>
      </c>
      <c r="Y45" s="44"/>
      <c r="Z45" s="44"/>
      <c r="AA45" s="44"/>
      <c r="AB45" s="44"/>
      <c r="AC45" s="45"/>
    </row>
    <row r="46" spans="1:29" s="152" customFormat="1" ht="105" x14ac:dyDescent="0.25">
      <c r="A46" s="145">
        <v>81</v>
      </c>
      <c r="B46" s="146"/>
      <c r="C46" s="154" t="s">
        <v>165</v>
      </c>
      <c r="D46" s="156" t="s">
        <v>178</v>
      </c>
      <c r="E46" s="157" t="s">
        <v>109</v>
      </c>
      <c r="F46" s="158" t="s">
        <v>110</v>
      </c>
      <c r="G46" s="157" t="s">
        <v>111</v>
      </c>
      <c r="H46" s="149"/>
      <c r="I46" s="149" t="s">
        <v>112</v>
      </c>
      <c r="J46" s="148">
        <f t="shared" si="2"/>
        <v>18</v>
      </c>
      <c r="K46" s="149"/>
      <c r="L46" s="150">
        <v>46388</v>
      </c>
      <c r="M46" s="150">
        <v>46752</v>
      </c>
      <c r="N46" s="20" t="s">
        <v>27</v>
      </c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>
        <v>18</v>
      </c>
      <c r="Z46" s="44"/>
      <c r="AA46" s="44"/>
      <c r="AB46" s="44"/>
      <c r="AC46" s="45"/>
    </row>
    <row r="47" spans="1:29" s="152" customFormat="1" ht="105" x14ac:dyDescent="0.25">
      <c r="A47" s="145">
        <v>86</v>
      </c>
      <c r="B47" s="146"/>
      <c r="C47" s="154" t="s">
        <v>165</v>
      </c>
      <c r="D47" s="156" t="s">
        <v>178</v>
      </c>
      <c r="E47" s="157" t="s">
        <v>109</v>
      </c>
      <c r="F47" s="158" t="s">
        <v>110</v>
      </c>
      <c r="G47" s="157" t="s">
        <v>111</v>
      </c>
      <c r="H47" s="149"/>
      <c r="I47" s="149" t="s">
        <v>112</v>
      </c>
      <c r="J47" s="148">
        <f t="shared" si="2"/>
        <v>18</v>
      </c>
      <c r="K47" s="149"/>
      <c r="L47" s="150">
        <v>46753</v>
      </c>
      <c r="M47" s="150">
        <v>47118</v>
      </c>
      <c r="N47" s="20" t="s">
        <v>27</v>
      </c>
      <c r="O47" s="42"/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>
        <v>18</v>
      </c>
      <c r="AA47" s="44"/>
      <c r="AB47" s="44"/>
      <c r="AC47" s="45"/>
    </row>
    <row r="48" spans="1:29" s="152" customFormat="1" ht="105" x14ac:dyDescent="0.25">
      <c r="A48" s="145">
        <v>89</v>
      </c>
      <c r="B48" s="146"/>
      <c r="C48" s="154" t="s">
        <v>165</v>
      </c>
      <c r="D48" s="156" t="s">
        <v>178</v>
      </c>
      <c r="E48" s="157" t="s">
        <v>109</v>
      </c>
      <c r="F48" s="158" t="s">
        <v>110</v>
      </c>
      <c r="G48" s="157" t="s">
        <v>111</v>
      </c>
      <c r="H48" s="149"/>
      <c r="I48" s="149" t="s">
        <v>112</v>
      </c>
      <c r="J48" s="148">
        <f t="shared" si="2"/>
        <v>18</v>
      </c>
      <c r="K48" s="149"/>
      <c r="L48" s="150">
        <v>47119</v>
      </c>
      <c r="M48" s="150">
        <v>47483</v>
      </c>
      <c r="N48" s="20" t="s">
        <v>27</v>
      </c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>
        <v>18</v>
      </c>
      <c r="AB48" s="44"/>
      <c r="AC48" s="45"/>
    </row>
    <row r="49" spans="1:29" s="152" customFormat="1" ht="105" x14ac:dyDescent="0.25">
      <c r="A49" s="145">
        <v>91</v>
      </c>
      <c r="B49" s="146"/>
      <c r="C49" s="154" t="s">
        <v>165</v>
      </c>
      <c r="D49" s="156" t="s">
        <v>178</v>
      </c>
      <c r="E49" s="157" t="s">
        <v>109</v>
      </c>
      <c r="F49" s="158" t="s">
        <v>110</v>
      </c>
      <c r="G49" s="157" t="s">
        <v>111</v>
      </c>
      <c r="H49" s="149"/>
      <c r="I49" s="149" t="s">
        <v>112</v>
      </c>
      <c r="J49" s="148">
        <f t="shared" si="2"/>
        <v>18</v>
      </c>
      <c r="K49" s="149"/>
      <c r="L49" s="150">
        <v>47484</v>
      </c>
      <c r="M49" s="150">
        <v>47848</v>
      </c>
      <c r="N49" s="20" t="s">
        <v>27</v>
      </c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>
        <v>18</v>
      </c>
      <c r="AC49" s="45"/>
    </row>
    <row r="50" spans="1:29" s="152" customFormat="1" ht="105" x14ac:dyDescent="0.25">
      <c r="A50" s="145">
        <v>93</v>
      </c>
      <c r="B50" s="146"/>
      <c r="C50" s="154" t="s">
        <v>165</v>
      </c>
      <c r="D50" s="156" t="s">
        <v>178</v>
      </c>
      <c r="E50" s="157" t="s">
        <v>109</v>
      </c>
      <c r="F50" s="158" t="s">
        <v>110</v>
      </c>
      <c r="G50" s="157" t="s">
        <v>111</v>
      </c>
      <c r="H50" s="149"/>
      <c r="I50" s="149" t="s">
        <v>112</v>
      </c>
      <c r="J50" s="148">
        <f t="shared" si="2"/>
        <v>18</v>
      </c>
      <c r="K50" s="149"/>
      <c r="L50" s="150">
        <v>47849</v>
      </c>
      <c r="M50" s="150">
        <v>48213</v>
      </c>
      <c r="N50" s="20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>
        <v>18</v>
      </c>
    </row>
    <row r="51" spans="1:29" ht="15.75" thickBot="1" x14ac:dyDescent="0.3">
      <c r="A51" s="1"/>
      <c r="B51" s="21"/>
      <c r="C51" s="31"/>
      <c r="D51" s="35"/>
      <c r="E51" s="31"/>
      <c r="F51" s="66"/>
      <c r="G51" s="31"/>
      <c r="H51" s="22"/>
      <c r="I51" s="22"/>
      <c r="J51" s="2"/>
      <c r="K51" s="22"/>
      <c r="L51" s="81"/>
      <c r="M51" s="81"/>
      <c r="N51" s="20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ht="15.75" thickBot="1" x14ac:dyDescent="0.3">
      <c r="A52" s="101"/>
      <c r="B52" s="59" t="s">
        <v>0</v>
      </c>
      <c r="C52" s="59"/>
      <c r="D52" s="59"/>
      <c r="E52" s="59"/>
      <c r="F52" s="59"/>
      <c r="G52" s="59"/>
      <c r="H52" s="59"/>
      <c r="I52" s="59"/>
      <c r="J52" s="59">
        <f>SUM(J12:J39)</f>
        <v>488.75000000000011</v>
      </c>
      <c r="K52" s="59"/>
      <c r="L52" s="85"/>
      <c r="M52" s="85"/>
      <c r="N52" s="102"/>
      <c r="O52" s="103"/>
      <c r="P52" s="104"/>
      <c r="Q52" s="104"/>
      <c r="R52" s="104"/>
      <c r="S52" s="104"/>
      <c r="T52" s="105"/>
      <c r="U52" s="105"/>
      <c r="V52" s="105"/>
      <c r="W52" s="105"/>
      <c r="X52" s="105"/>
      <c r="Y52" s="105"/>
      <c r="Z52" s="105"/>
      <c r="AA52" s="105"/>
      <c r="AB52" s="105"/>
      <c r="AC52" s="106"/>
    </row>
    <row r="53" spans="1:29" x14ac:dyDescent="0.25">
      <c r="A53" s="24"/>
      <c r="B53" s="25"/>
      <c r="C53" s="25"/>
      <c r="D53" s="25"/>
      <c r="E53" s="25"/>
      <c r="F53" s="25"/>
      <c r="G53" s="25"/>
      <c r="H53" s="25"/>
      <c r="I53" s="26"/>
      <c r="L53" s="78"/>
      <c r="M53" s="78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</row>
    <row r="54" spans="1:29" x14ac:dyDescent="0.25">
      <c r="A54" s="201" t="s">
        <v>42</v>
      </c>
      <c r="B54" s="201"/>
      <c r="C54" s="201"/>
      <c r="D54" s="25"/>
      <c r="E54" s="25"/>
      <c r="F54" s="25"/>
      <c r="G54" s="25"/>
      <c r="H54" s="25"/>
      <c r="I54" s="26"/>
      <c r="L54" s="78"/>
      <c r="M54" s="78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</row>
    <row r="55" spans="1:29" x14ac:dyDescent="0.25">
      <c r="A55" s="10"/>
      <c r="B55" s="6"/>
      <c r="C55" s="40" t="s">
        <v>6</v>
      </c>
      <c r="D55" s="40" t="s">
        <v>5</v>
      </c>
      <c r="E55" s="10"/>
      <c r="F55" s="10"/>
      <c r="G55" s="10"/>
      <c r="H55" s="8"/>
      <c r="I55" s="11"/>
      <c r="J55" s="8"/>
      <c r="K55" s="11"/>
      <c r="L55" s="79"/>
      <c r="M55" s="80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2"/>
      <c r="B56" s="13" t="s">
        <v>43</v>
      </c>
      <c r="C56" s="14"/>
      <c r="D56" s="14"/>
      <c r="E56" s="14"/>
      <c r="F56" s="14"/>
      <c r="G56" s="14"/>
      <c r="H56" s="15"/>
      <c r="I56" s="9"/>
      <c r="J56" s="15"/>
      <c r="K56" s="9"/>
      <c r="L56" s="82"/>
      <c r="M56" s="77"/>
      <c r="N56" s="9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x14ac:dyDescent="0.25">
      <c r="A57" s="16"/>
      <c r="B57" s="17" t="s">
        <v>1</v>
      </c>
      <c r="C57" s="9"/>
      <c r="D57" s="9"/>
      <c r="E57" s="9"/>
      <c r="F57" s="9"/>
      <c r="G57" s="9"/>
      <c r="H57" s="15"/>
      <c r="I57" s="18"/>
      <c r="J57" s="15"/>
      <c r="K57" s="18"/>
      <c r="L57" s="82"/>
      <c r="M57" s="77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68"/>
    </row>
    <row r="58" spans="1:29" s="23" customFormat="1" x14ac:dyDescent="0.25">
      <c r="A58" s="1"/>
      <c r="B58" s="21"/>
      <c r="C58" s="2"/>
      <c r="D58" s="2"/>
      <c r="E58" s="2"/>
      <c r="F58" s="2"/>
      <c r="G58" s="2"/>
      <c r="H58" s="75"/>
      <c r="I58" s="22"/>
      <c r="J58" s="75"/>
      <c r="K58" s="22"/>
      <c r="L58" s="87"/>
      <c r="M58" s="81"/>
      <c r="N58" s="22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x14ac:dyDescent="0.25">
      <c r="A59" s="16"/>
      <c r="B59" s="17" t="s">
        <v>2</v>
      </c>
      <c r="C59" s="9"/>
      <c r="D59" s="9"/>
      <c r="E59" s="9"/>
      <c r="F59" s="9"/>
      <c r="G59" s="9"/>
      <c r="H59" s="18"/>
      <c r="I59" s="18"/>
      <c r="J59" s="18"/>
      <c r="K59" s="18"/>
      <c r="L59" s="77"/>
      <c r="M59" s="77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8"/>
    </row>
    <row r="60" spans="1:29" x14ac:dyDescent="0.25">
      <c r="A60" s="1"/>
      <c r="B60" s="21"/>
      <c r="C60" s="32"/>
      <c r="D60" s="2"/>
      <c r="E60" s="76"/>
      <c r="F60" s="76"/>
      <c r="G60" s="76"/>
      <c r="H60" s="22"/>
      <c r="I60" s="22"/>
      <c r="J60" s="2"/>
      <c r="K60" s="22"/>
      <c r="L60" s="81"/>
      <c r="M60" s="81"/>
      <c r="N60" s="37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x14ac:dyDescent="0.25">
      <c r="A61" s="16"/>
      <c r="B61" s="17" t="s">
        <v>3</v>
      </c>
      <c r="C61" s="9"/>
      <c r="D61" s="9"/>
      <c r="E61" s="9"/>
      <c r="F61" s="9"/>
      <c r="G61" s="9"/>
      <c r="H61" s="18"/>
      <c r="I61" s="18"/>
      <c r="J61" s="34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152" customFormat="1" ht="120" x14ac:dyDescent="0.25">
      <c r="A62" s="145">
        <v>40</v>
      </c>
      <c r="B62" s="146"/>
      <c r="C62" s="154" t="s">
        <v>161</v>
      </c>
      <c r="D62" s="156" t="s">
        <v>145</v>
      </c>
      <c r="E62" s="76" t="s">
        <v>146</v>
      </c>
      <c r="F62" s="76" t="s">
        <v>147</v>
      </c>
      <c r="G62" s="76" t="s">
        <v>148</v>
      </c>
      <c r="H62" s="149"/>
      <c r="I62" s="149" t="s">
        <v>112</v>
      </c>
      <c r="J62" s="148">
        <f>SUM(O62:AC62)</f>
        <v>3</v>
      </c>
      <c r="K62" s="149"/>
      <c r="L62" s="150">
        <v>43556</v>
      </c>
      <c r="M62" s="150">
        <v>43830</v>
      </c>
      <c r="N62" s="20" t="s">
        <v>26</v>
      </c>
      <c r="O62" s="42"/>
      <c r="P62" s="43"/>
      <c r="Q62" s="43">
        <v>3</v>
      </c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152" customFormat="1" ht="120" x14ac:dyDescent="0.25">
      <c r="A63" s="145">
        <v>45</v>
      </c>
      <c r="B63" s="146"/>
      <c r="C63" s="154" t="s">
        <v>161</v>
      </c>
      <c r="D63" s="156" t="s">
        <v>159</v>
      </c>
      <c r="E63" s="76" t="s">
        <v>146</v>
      </c>
      <c r="F63" s="76" t="s">
        <v>147</v>
      </c>
      <c r="G63" s="76" t="s">
        <v>148</v>
      </c>
      <c r="H63" s="149"/>
      <c r="I63" s="149" t="s">
        <v>112</v>
      </c>
      <c r="J63" s="148">
        <f>SUM(O63:AC63)</f>
        <v>20</v>
      </c>
      <c r="K63" s="149"/>
      <c r="L63" s="150">
        <v>43922</v>
      </c>
      <c r="M63" s="150">
        <v>44196</v>
      </c>
      <c r="N63" s="20" t="s">
        <v>26</v>
      </c>
      <c r="O63" s="42"/>
      <c r="P63" s="43"/>
      <c r="Q63" s="43"/>
      <c r="R63" s="43">
        <v>20</v>
      </c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152" customFormat="1" ht="120" x14ac:dyDescent="0.25">
      <c r="A64" s="145">
        <v>46</v>
      </c>
      <c r="B64" s="146"/>
      <c r="C64" s="154" t="s">
        <v>160</v>
      </c>
      <c r="D64" s="156" t="s">
        <v>162</v>
      </c>
      <c r="E64" s="76" t="s">
        <v>146</v>
      </c>
      <c r="F64" s="76" t="s">
        <v>147</v>
      </c>
      <c r="G64" s="76" t="s">
        <v>148</v>
      </c>
      <c r="H64" s="149"/>
      <c r="I64" s="149" t="s">
        <v>112</v>
      </c>
      <c r="J64" s="148">
        <f>SUM(O64:AC64)</f>
        <v>63</v>
      </c>
      <c r="K64" s="149"/>
      <c r="L64" s="150">
        <v>43922</v>
      </c>
      <c r="M64" s="150">
        <v>44196</v>
      </c>
      <c r="N64" s="20" t="s">
        <v>26</v>
      </c>
      <c r="O64" s="42"/>
      <c r="P64" s="43"/>
      <c r="Q64" s="43"/>
      <c r="R64" s="43">
        <v>63</v>
      </c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 x14ac:dyDescent="0.25">
      <c r="A65" s="1"/>
      <c r="B65" s="21"/>
      <c r="C65" s="32"/>
      <c r="D65" s="2"/>
      <c r="E65" s="76"/>
      <c r="F65" s="76"/>
      <c r="G65" s="76"/>
      <c r="H65" s="22"/>
      <c r="I65" s="22"/>
      <c r="J65" s="2"/>
      <c r="K65" s="22"/>
      <c r="L65" s="81"/>
      <c r="M65" s="81"/>
      <c r="N65" s="37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x14ac:dyDescent="0.25">
      <c r="A66" s="16"/>
      <c r="B66" s="18" t="s">
        <v>45</v>
      </c>
      <c r="C66" s="9"/>
      <c r="D66" s="9"/>
      <c r="E66" s="9"/>
      <c r="F66" s="9"/>
      <c r="G66" s="9"/>
      <c r="H66" s="18"/>
      <c r="I66" s="18"/>
      <c r="J66" s="18"/>
      <c r="K66" s="18"/>
      <c r="L66" s="77"/>
      <c r="M66" s="77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68"/>
    </row>
    <row r="67" spans="1:29" s="23" customFormat="1" x14ac:dyDescent="0.25">
      <c r="A67" s="69"/>
      <c r="B67" s="70" t="s">
        <v>1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 x14ac:dyDescent="0.25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 x14ac:dyDescent="0.25">
      <c r="A69" s="69"/>
      <c r="B69" s="70" t="s">
        <v>2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s="152" customFormat="1" ht="105" x14ac:dyDescent="0.25">
      <c r="A70" s="145">
        <v>69</v>
      </c>
      <c r="B70" s="146"/>
      <c r="C70" s="148" t="s">
        <v>181</v>
      </c>
      <c r="D70" s="148" t="s">
        <v>182</v>
      </c>
      <c r="E70" s="164" t="s">
        <v>130</v>
      </c>
      <c r="F70" s="164" t="s">
        <v>183</v>
      </c>
      <c r="G70" s="157" t="s">
        <v>132</v>
      </c>
      <c r="H70" s="149"/>
      <c r="I70" s="149" t="s">
        <v>112</v>
      </c>
      <c r="J70" s="148">
        <f>SUM(O70:AC70)</f>
        <v>300</v>
      </c>
      <c r="K70" s="149"/>
      <c r="L70" s="150">
        <v>45383</v>
      </c>
      <c r="M70" s="150">
        <v>46022</v>
      </c>
      <c r="N70" s="124" t="s">
        <v>27</v>
      </c>
      <c r="O70" s="42"/>
      <c r="P70" s="43"/>
      <c r="Q70" s="43"/>
      <c r="R70" s="43"/>
      <c r="S70" s="43"/>
      <c r="T70" s="44"/>
      <c r="U70" s="44"/>
      <c r="V70" s="44">
        <v>150</v>
      </c>
      <c r="W70" s="44">
        <v>150</v>
      </c>
      <c r="X70" s="44"/>
      <c r="Y70" s="44"/>
      <c r="Z70" s="44"/>
      <c r="AA70" s="44"/>
      <c r="AB70" s="44"/>
      <c r="AC70" s="45"/>
    </row>
    <row r="71" spans="1:29" x14ac:dyDescent="0.25">
      <c r="A71" s="1"/>
      <c r="B71" s="21"/>
      <c r="C71" s="2"/>
      <c r="D71" s="2"/>
      <c r="E71" s="2"/>
      <c r="F71" s="2"/>
      <c r="G71" s="2"/>
      <c r="H71" s="22"/>
      <c r="I71" s="22"/>
      <c r="J71" s="22"/>
      <c r="K71" s="22"/>
      <c r="L71" s="81"/>
      <c r="M71" s="81"/>
      <c r="N71" s="6"/>
      <c r="O71" s="42"/>
      <c r="P71" s="43"/>
      <c r="Q71" s="43"/>
      <c r="R71" s="43"/>
      <c r="S71" s="43"/>
      <c r="T71" s="44"/>
      <c r="U71" s="44"/>
      <c r="V71" s="44"/>
      <c r="W71" s="44"/>
      <c r="X71" s="44"/>
      <c r="Y71" s="44"/>
      <c r="Z71" s="44"/>
      <c r="AA71" s="44"/>
      <c r="AB71" s="44"/>
      <c r="AC71" s="45"/>
    </row>
    <row r="72" spans="1:29" s="23" customFormat="1" x14ac:dyDescent="0.25">
      <c r="A72" s="69"/>
      <c r="B72" s="70" t="s">
        <v>3</v>
      </c>
      <c r="C72" s="34"/>
      <c r="D72" s="34"/>
      <c r="E72" s="34"/>
      <c r="F72" s="34"/>
      <c r="G72" s="34"/>
      <c r="H72" s="71"/>
      <c r="I72" s="71"/>
      <c r="J72" s="71"/>
      <c r="K72" s="71"/>
      <c r="L72" s="86"/>
      <c r="M72" s="86"/>
      <c r="N72" s="73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2"/>
    </row>
    <row r="73" spans="1:29" ht="15.75" thickBot="1" x14ac:dyDescent="0.3">
      <c r="A73" s="93"/>
      <c r="B73" s="94"/>
      <c r="C73" s="96"/>
      <c r="D73" s="96"/>
      <c r="E73" s="96"/>
      <c r="F73" s="96"/>
      <c r="G73" s="96"/>
      <c r="H73" s="95"/>
      <c r="I73" s="95"/>
      <c r="J73" s="95"/>
      <c r="K73" s="95"/>
      <c r="L73" s="97"/>
      <c r="M73" s="97"/>
      <c r="N73" s="107"/>
      <c r="O73" s="98"/>
      <c r="P73" s="99"/>
      <c r="Q73" s="99"/>
      <c r="R73" s="99"/>
      <c r="S73" s="99"/>
      <c r="T73" s="100"/>
      <c r="U73" s="100"/>
      <c r="V73" s="100"/>
      <c r="W73" s="100"/>
      <c r="X73" s="100"/>
      <c r="Y73" s="100"/>
      <c r="Z73" s="100"/>
      <c r="AA73" s="100"/>
      <c r="AB73" s="100"/>
      <c r="AC73" s="89"/>
    </row>
    <row r="74" spans="1:29" ht="15.75" thickBot="1" x14ac:dyDescent="0.3">
      <c r="A74" s="115"/>
      <c r="B74" s="116" t="s">
        <v>46</v>
      </c>
      <c r="C74" s="117"/>
      <c r="D74" s="117"/>
      <c r="E74" s="117"/>
      <c r="F74" s="117"/>
      <c r="G74" s="117"/>
      <c r="H74" s="118"/>
      <c r="I74" s="118"/>
      <c r="J74" s="118">
        <f>SUM(J56:J73)</f>
        <v>386</v>
      </c>
      <c r="K74" s="118"/>
      <c r="L74" s="119"/>
      <c r="M74" s="119"/>
      <c r="N74" s="102"/>
      <c r="O74" s="120"/>
      <c r="P74" s="121"/>
      <c r="Q74" s="121"/>
      <c r="R74" s="121"/>
      <c r="S74" s="121"/>
      <c r="T74" s="122"/>
      <c r="U74" s="122"/>
      <c r="V74" s="122"/>
      <c r="W74" s="122"/>
      <c r="X74" s="122"/>
      <c r="Y74" s="122"/>
      <c r="Z74" s="122"/>
      <c r="AA74" s="122"/>
      <c r="AB74" s="122"/>
      <c r="AC74" s="123"/>
    </row>
    <row r="75" spans="1:29" ht="15.75" thickBot="1" x14ac:dyDescent="0.3">
      <c r="A75" s="108"/>
      <c r="B75" s="109"/>
      <c r="C75" s="110"/>
      <c r="D75" s="110"/>
      <c r="E75" s="110"/>
      <c r="F75" s="110"/>
      <c r="G75" s="110"/>
      <c r="H75" s="111"/>
      <c r="I75" s="111"/>
      <c r="J75" s="112"/>
      <c r="K75" s="112"/>
      <c r="L75" s="113"/>
      <c r="M75" s="113"/>
      <c r="N75" s="112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114"/>
    </row>
    <row r="76" spans="1:29" x14ac:dyDescent="0.25">
      <c r="A76" s="201" t="s">
        <v>47</v>
      </c>
      <c r="B76" s="201"/>
      <c r="C76" s="201"/>
      <c r="D76" s="25"/>
      <c r="E76" s="25"/>
      <c r="F76" s="25"/>
      <c r="G76" s="25"/>
      <c r="H76" s="25"/>
      <c r="I76" s="26"/>
      <c r="L76" s="78"/>
      <c r="M76" s="78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</row>
    <row r="77" spans="1:29" x14ac:dyDescent="0.25">
      <c r="A77" s="10"/>
      <c r="B77" s="6"/>
      <c r="C77" s="40" t="s">
        <v>6</v>
      </c>
      <c r="D77" s="40" t="s">
        <v>5</v>
      </c>
      <c r="E77" s="10"/>
      <c r="F77" s="10"/>
      <c r="G77" s="10"/>
      <c r="H77" s="8"/>
      <c r="I77" s="11"/>
      <c r="J77" s="8"/>
      <c r="K77" s="11"/>
      <c r="L77" s="79"/>
      <c r="M77" s="80"/>
      <c r="N77" s="6"/>
      <c r="O77" s="42"/>
      <c r="P77" s="43"/>
      <c r="Q77" s="43"/>
      <c r="R77" s="43"/>
      <c r="S77" s="43"/>
      <c r="T77" s="44"/>
      <c r="U77" s="44"/>
      <c r="V77" s="44"/>
      <c r="W77" s="44"/>
      <c r="X77" s="44"/>
      <c r="Y77" s="44"/>
      <c r="Z77" s="44"/>
      <c r="AA77" s="44"/>
      <c r="AB77" s="44"/>
      <c r="AC77" s="45"/>
    </row>
    <row r="78" spans="1:29" x14ac:dyDescent="0.25">
      <c r="A78" s="12"/>
      <c r="B78" s="13" t="s">
        <v>48</v>
      </c>
      <c r="C78" s="14"/>
      <c r="D78" s="14"/>
      <c r="E78" s="14"/>
      <c r="F78" s="14"/>
      <c r="G78" s="14"/>
      <c r="H78" s="15"/>
      <c r="I78" s="9"/>
      <c r="J78" s="15"/>
      <c r="K78" s="9"/>
      <c r="L78" s="82"/>
      <c r="M78" s="77"/>
      <c r="N78" s="9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68"/>
    </row>
    <row r="79" spans="1:29" x14ac:dyDescent="0.25">
      <c r="A79" s="16"/>
      <c r="B79" s="17" t="s">
        <v>1</v>
      </c>
      <c r="C79" s="9"/>
      <c r="D79" s="9"/>
      <c r="E79" s="9"/>
      <c r="F79" s="9"/>
      <c r="G79" s="9"/>
      <c r="H79" s="15"/>
      <c r="I79" s="18"/>
      <c r="J79" s="15"/>
      <c r="K79" s="18"/>
      <c r="L79" s="82"/>
      <c r="M79" s="77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68"/>
    </row>
    <row r="80" spans="1:29" s="151" customFormat="1" ht="90.75" customHeight="1" x14ac:dyDescent="0.25">
      <c r="A80" s="145">
        <v>6</v>
      </c>
      <c r="B80" s="146"/>
      <c r="C80" s="147" t="s">
        <v>105</v>
      </c>
      <c r="D80" s="148" t="s">
        <v>55</v>
      </c>
      <c r="E80" s="140" t="s">
        <v>97</v>
      </c>
      <c r="F80" s="140" t="s">
        <v>104</v>
      </c>
      <c r="G80" s="140" t="s">
        <v>99</v>
      </c>
      <c r="H80" s="149"/>
      <c r="I80" s="149" t="s">
        <v>106</v>
      </c>
      <c r="J80" s="148">
        <f t="shared" ref="J80:J90" si="3">SUM(O80:AC80)</f>
        <v>105</v>
      </c>
      <c r="K80" s="149"/>
      <c r="L80" s="150">
        <v>42795</v>
      </c>
      <c r="M80" s="150">
        <v>42825</v>
      </c>
      <c r="N80" s="141" t="s">
        <v>25</v>
      </c>
      <c r="O80" s="142">
        <v>105</v>
      </c>
      <c r="P80" s="126"/>
      <c r="Q80" s="126"/>
      <c r="R80" s="126"/>
      <c r="S80" s="126"/>
      <c r="T80" s="143"/>
      <c r="U80" s="143"/>
      <c r="V80" s="143"/>
      <c r="W80" s="143"/>
      <c r="X80" s="143"/>
      <c r="Y80" s="143"/>
      <c r="Z80" s="143"/>
      <c r="AA80" s="143"/>
      <c r="AB80" s="143"/>
      <c r="AC80" s="144"/>
    </row>
    <row r="81" spans="1:29" s="151" customFormat="1" ht="90" x14ac:dyDescent="0.25">
      <c r="A81" s="145">
        <v>17</v>
      </c>
      <c r="B81" s="146"/>
      <c r="C81" s="147" t="s">
        <v>81</v>
      </c>
      <c r="D81" s="148" t="s">
        <v>128</v>
      </c>
      <c r="E81" s="140" t="s">
        <v>97</v>
      </c>
      <c r="F81" s="140" t="s">
        <v>104</v>
      </c>
      <c r="G81" s="140" t="s">
        <v>99</v>
      </c>
      <c r="H81" s="149"/>
      <c r="I81" s="149" t="s">
        <v>81</v>
      </c>
      <c r="J81" s="148">
        <f t="shared" si="3"/>
        <v>358</v>
      </c>
      <c r="K81" s="149"/>
      <c r="L81" s="150">
        <v>42826</v>
      </c>
      <c r="M81" s="150">
        <v>43100</v>
      </c>
      <c r="N81" s="37" t="s">
        <v>25</v>
      </c>
      <c r="O81" s="142">
        <v>358</v>
      </c>
      <c r="P81" s="126"/>
      <c r="Q81" s="126"/>
      <c r="R81" s="126"/>
      <c r="S81" s="126"/>
      <c r="T81" s="143"/>
      <c r="U81" s="143"/>
      <c r="V81" s="143"/>
      <c r="W81" s="143"/>
      <c r="X81" s="143"/>
      <c r="Y81" s="143"/>
      <c r="Z81" s="143"/>
      <c r="AA81" s="143"/>
      <c r="AB81" s="143"/>
      <c r="AC81" s="144"/>
    </row>
    <row r="82" spans="1:29" s="152" customFormat="1" ht="90" x14ac:dyDescent="0.25">
      <c r="A82" s="145">
        <v>35</v>
      </c>
      <c r="B82" s="146"/>
      <c r="C82" s="147" t="s">
        <v>81</v>
      </c>
      <c r="D82" s="148" t="s">
        <v>128</v>
      </c>
      <c r="E82" s="140" t="s">
        <v>97</v>
      </c>
      <c r="F82" s="140" t="s">
        <v>104</v>
      </c>
      <c r="G82" s="140" t="s">
        <v>99</v>
      </c>
      <c r="H82" s="149"/>
      <c r="I82" s="149" t="s">
        <v>81</v>
      </c>
      <c r="J82" s="148">
        <f t="shared" si="3"/>
        <v>1596</v>
      </c>
      <c r="K82" s="149"/>
      <c r="L82" s="150">
        <v>43191</v>
      </c>
      <c r="M82" s="150">
        <v>44561</v>
      </c>
      <c r="N82" s="37" t="s">
        <v>26</v>
      </c>
      <c r="O82" s="42"/>
      <c r="P82" s="43">
        <v>392</v>
      </c>
      <c r="Q82" s="43">
        <v>398</v>
      </c>
      <c r="R82" s="43">
        <v>393</v>
      </c>
      <c r="S82" s="43">
        <v>413</v>
      </c>
      <c r="T82" s="44"/>
      <c r="U82" s="44"/>
      <c r="V82" s="44"/>
      <c r="W82" s="44"/>
      <c r="X82" s="44"/>
      <c r="Y82" s="44"/>
      <c r="Z82" s="44"/>
      <c r="AA82" s="44"/>
      <c r="AB82" s="44"/>
      <c r="AC82" s="45"/>
    </row>
    <row r="83" spans="1:29" s="151" customFormat="1" ht="90" x14ac:dyDescent="0.25">
      <c r="A83" s="145">
        <v>41</v>
      </c>
      <c r="B83" s="146"/>
      <c r="C83" s="147" t="s">
        <v>149</v>
      </c>
      <c r="D83" s="148" t="s">
        <v>150</v>
      </c>
      <c r="E83" s="140" t="s">
        <v>97</v>
      </c>
      <c r="F83" s="140" t="s">
        <v>104</v>
      </c>
      <c r="G83" s="140" t="s">
        <v>99</v>
      </c>
      <c r="H83" s="149"/>
      <c r="I83" s="149" t="s">
        <v>106</v>
      </c>
      <c r="J83" s="148">
        <f t="shared" si="3"/>
        <v>30</v>
      </c>
      <c r="K83" s="149"/>
      <c r="L83" s="150">
        <v>43556</v>
      </c>
      <c r="M83" s="150">
        <v>43585</v>
      </c>
      <c r="N83" s="141" t="s">
        <v>26</v>
      </c>
      <c r="O83" s="142"/>
      <c r="P83" s="126"/>
      <c r="Q83" s="126">
        <v>30</v>
      </c>
      <c r="R83" s="126"/>
      <c r="S83" s="126"/>
      <c r="T83" s="143"/>
      <c r="U83" s="143"/>
      <c r="V83" s="143"/>
      <c r="W83" s="143"/>
      <c r="X83" s="143"/>
      <c r="Y83" s="143"/>
      <c r="Z83" s="143"/>
      <c r="AA83" s="143"/>
      <c r="AB83" s="143"/>
      <c r="AC83" s="144"/>
    </row>
    <row r="84" spans="1:29" s="151" customFormat="1" ht="90" x14ac:dyDescent="0.25">
      <c r="A84" s="145">
        <v>47</v>
      </c>
      <c r="B84" s="146"/>
      <c r="C84" s="153" t="s">
        <v>163</v>
      </c>
      <c r="D84" s="148" t="s">
        <v>164</v>
      </c>
      <c r="E84" s="140" t="s">
        <v>97</v>
      </c>
      <c r="F84" s="140" t="s">
        <v>104</v>
      </c>
      <c r="G84" s="140" t="s">
        <v>99</v>
      </c>
      <c r="H84" s="149"/>
      <c r="I84" s="149" t="s">
        <v>106</v>
      </c>
      <c r="J84" s="148">
        <f t="shared" si="3"/>
        <v>63</v>
      </c>
      <c r="K84" s="149"/>
      <c r="L84" s="150">
        <v>44287</v>
      </c>
      <c r="M84" s="150">
        <v>44316</v>
      </c>
      <c r="N84" s="141" t="s">
        <v>26</v>
      </c>
      <c r="O84" s="142"/>
      <c r="P84" s="126"/>
      <c r="Q84" s="126"/>
      <c r="R84" s="126"/>
      <c r="S84" s="126">
        <v>63</v>
      </c>
      <c r="T84" s="143"/>
      <c r="U84" s="143"/>
      <c r="V84" s="143"/>
      <c r="W84" s="143"/>
      <c r="X84" s="143"/>
      <c r="Y84" s="143"/>
      <c r="Z84" s="143"/>
      <c r="AA84" s="143"/>
      <c r="AB84" s="143"/>
      <c r="AC84" s="144"/>
    </row>
    <row r="85" spans="1:29" s="151" customFormat="1" ht="90" x14ac:dyDescent="0.25">
      <c r="A85" s="145">
        <v>49</v>
      </c>
      <c r="B85" s="146"/>
      <c r="C85" s="153" t="s">
        <v>169</v>
      </c>
      <c r="D85" s="148" t="s">
        <v>170</v>
      </c>
      <c r="E85" s="140" t="s">
        <v>97</v>
      </c>
      <c r="F85" s="140" t="s">
        <v>104</v>
      </c>
      <c r="G85" s="140" t="s">
        <v>99</v>
      </c>
      <c r="H85" s="149"/>
      <c r="I85" s="149" t="s">
        <v>106</v>
      </c>
      <c r="J85" s="148">
        <f t="shared" si="3"/>
        <v>66</v>
      </c>
      <c r="K85" s="149"/>
      <c r="L85" s="150">
        <v>44652</v>
      </c>
      <c r="M85" s="150">
        <v>44926</v>
      </c>
      <c r="N85" s="141" t="s">
        <v>27</v>
      </c>
      <c r="O85" s="142"/>
      <c r="P85" s="126"/>
      <c r="Q85" s="126"/>
      <c r="R85" s="126"/>
      <c r="S85" s="126"/>
      <c r="T85" s="143">
        <v>66</v>
      </c>
      <c r="U85" s="143"/>
      <c r="V85" s="143"/>
      <c r="W85" s="143"/>
      <c r="X85" s="143"/>
      <c r="Y85" s="143"/>
      <c r="Z85" s="143"/>
      <c r="AA85" s="143"/>
      <c r="AB85" s="143"/>
      <c r="AC85" s="144"/>
    </row>
    <row r="86" spans="1:29" s="152" customFormat="1" ht="90" x14ac:dyDescent="0.25">
      <c r="A86" s="145">
        <v>56</v>
      </c>
      <c r="B86" s="146"/>
      <c r="C86" s="147" t="s">
        <v>81</v>
      </c>
      <c r="D86" s="148" t="s">
        <v>128</v>
      </c>
      <c r="E86" s="140" t="s">
        <v>97</v>
      </c>
      <c r="F86" s="140" t="s">
        <v>104</v>
      </c>
      <c r="G86" s="140" t="s">
        <v>99</v>
      </c>
      <c r="H86" s="149"/>
      <c r="I86" s="149" t="s">
        <v>81</v>
      </c>
      <c r="J86" s="148">
        <f t="shared" si="3"/>
        <v>3062</v>
      </c>
      <c r="K86" s="149"/>
      <c r="L86" s="150">
        <v>44652</v>
      </c>
      <c r="M86" s="150">
        <v>48213</v>
      </c>
      <c r="N86" s="37" t="s">
        <v>27</v>
      </c>
      <c r="O86" s="42"/>
      <c r="P86" s="43"/>
      <c r="Q86" s="43"/>
      <c r="R86" s="43"/>
      <c r="S86" s="43"/>
      <c r="T86" s="44">
        <v>317</v>
      </c>
      <c r="U86" s="44">
        <v>291</v>
      </c>
      <c r="V86" s="44">
        <v>300</v>
      </c>
      <c r="W86" s="44">
        <v>300</v>
      </c>
      <c r="X86" s="44">
        <v>306</v>
      </c>
      <c r="Y86" s="44">
        <v>282</v>
      </c>
      <c r="Z86" s="44">
        <v>366</v>
      </c>
      <c r="AA86" s="44">
        <v>300</v>
      </c>
      <c r="AB86" s="44">
        <v>300</v>
      </c>
      <c r="AC86" s="45">
        <v>300</v>
      </c>
    </row>
    <row r="87" spans="1:29" s="151" customFormat="1" ht="90" x14ac:dyDescent="0.25">
      <c r="A87" s="145">
        <v>68</v>
      </c>
      <c r="B87" s="146"/>
      <c r="C87" s="147" t="s">
        <v>179</v>
      </c>
      <c r="D87" s="148" t="s">
        <v>180</v>
      </c>
      <c r="E87" s="140" t="s">
        <v>97</v>
      </c>
      <c r="F87" s="140" t="s">
        <v>104</v>
      </c>
      <c r="G87" s="140" t="s">
        <v>99</v>
      </c>
      <c r="H87" s="149"/>
      <c r="I87" s="149" t="s">
        <v>106</v>
      </c>
      <c r="J87" s="148">
        <f t="shared" si="3"/>
        <v>159</v>
      </c>
      <c r="K87" s="149"/>
      <c r="L87" s="150">
        <v>45017</v>
      </c>
      <c r="M87" s="150">
        <v>45046</v>
      </c>
      <c r="N87" s="141" t="s">
        <v>27</v>
      </c>
      <c r="O87" s="142"/>
      <c r="P87" s="126"/>
      <c r="Q87" s="126"/>
      <c r="R87" s="126"/>
      <c r="S87" s="126"/>
      <c r="T87" s="143"/>
      <c r="U87" s="143">
        <v>159</v>
      </c>
      <c r="V87" s="143"/>
      <c r="W87" s="143"/>
      <c r="X87" s="143"/>
      <c r="Y87" s="143"/>
      <c r="Z87" s="143"/>
      <c r="AA87" s="143"/>
      <c r="AB87" s="143"/>
      <c r="AC87" s="144"/>
    </row>
    <row r="88" spans="1:29" s="151" customFormat="1" ht="90" x14ac:dyDescent="0.25">
      <c r="A88" s="145">
        <v>74</v>
      </c>
      <c r="B88" s="146"/>
      <c r="C88" s="147" t="s">
        <v>171</v>
      </c>
      <c r="D88" s="148" t="s">
        <v>184</v>
      </c>
      <c r="E88" s="140" t="s">
        <v>97</v>
      </c>
      <c r="F88" s="140" t="s">
        <v>104</v>
      </c>
      <c r="G88" s="140" t="s">
        <v>99</v>
      </c>
      <c r="H88" s="149"/>
      <c r="I88" s="149" t="s">
        <v>106</v>
      </c>
      <c r="J88" s="148">
        <f t="shared" si="3"/>
        <v>126</v>
      </c>
      <c r="K88" s="149"/>
      <c r="L88" s="150">
        <v>46113</v>
      </c>
      <c r="M88" s="150">
        <v>46142</v>
      </c>
      <c r="N88" s="141" t="s">
        <v>27</v>
      </c>
      <c r="O88" s="142"/>
      <c r="P88" s="126"/>
      <c r="Q88" s="126"/>
      <c r="R88" s="126"/>
      <c r="S88" s="126"/>
      <c r="T88" s="143"/>
      <c r="U88" s="143"/>
      <c r="V88" s="143"/>
      <c r="W88" s="143"/>
      <c r="X88" s="143">
        <v>126</v>
      </c>
      <c r="Y88" s="143"/>
      <c r="Z88" s="143"/>
      <c r="AA88" s="143"/>
      <c r="AB88" s="143"/>
      <c r="AC88" s="144"/>
    </row>
    <row r="89" spans="1:29" s="151" customFormat="1" ht="90" x14ac:dyDescent="0.25">
      <c r="A89" s="145">
        <v>83</v>
      </c>
      <c r="B89" s="146"/>
      <c r="C89" s="153" t="s">
        <v>188</v>
      </c>
      <c r="D89" s="148" t="s">
        <v>189</v>
      </c>
      <c r="E89" s="140" t="s">
        <v>97</v>
      </c>
      <c r="F89" s="140" t="s">
        <v>104</v>
      </c>
      <c r="G89" s="140" t="s">
        <v>99</v>
      </c>
      <c r="H89" s="149"/>
      <c r="I89" s="149" t="s">
        <v>106</v>
      </c>
      <c r="J89" s="148">
        <f t="shared" si="3"/>
        <v>75</v>
      </c>
      <c r="K89" s="149"/>
      <c r="L89" s="150">
        <v>46844</v>
      </c>
      <c r="M89" s="150">
        <v>46873</v>
      </c>
      <c r="N89" s="141" t="s">
        <v>27</v>
      </c>
      <c r="O89" s="142"/>
      <c r="P89" s="126"/>
      <c r="Q89" s="126"/>
      <c r="R89" s="126"/>
      <c r="S89" s="126"/>
      <c r="T89" s="143"/>
      <c r="U89" s="143"/>
      <c r="V89" s="143"/>
      <c r="W89" s="143"/>
      <c r="X89" s="143"/>
      <c r="Y89" s="143"/>
      <c r="Z89" s="143">
        <v>75</v>
      </c>
      <c r="AA89" s="143"/>
      <c r="AB89" s="143"/>
      <c r="AC89" s="144"/>
    </row>
    <row r="90" spans="1:29" s="151" customFormat="1" ht="90" x14ac:dyDescent="0.25">
      <c r="A90" s="145">
        <v>87</v>
      </c>
      <c r="B90" s="146"/>
      <c r="C90" s="153" t="s">
        <v>190</v>
      </c>
      <c r="D90" s="148" t="s">
        <v>55</v>
      </c>
      <c r="E90" s="140" t="s">
        <v>97</v>
      </c>
      <c r="F90" s="140" t="s">
        <v>104</v>
      </c>
      <c r="G90" s="140" t="s">
        <v>99</v>
      </c>
      <c r="H90" s="149"/>
      <c r="I90" s="149" t="s">
        <v>106</v>
      </c>
      <c r="J90" s="148">
        <f t="shared" si="3"/>
        <v>450</v>
      </c>
      <c r="K90" s="149"/>
      <c r="L90" s="150">
        <v>47209</v>
      </c>
      <c r="M90" s="150">
        <v>47968</v>
      </c>
      <c r="N90" s="141" t="s">
        <v>27</v>
      </c>
      <c r="O90" s="142"/>
      <c r="P90" s="126"/>
      <c r="Q90" s="126"/>
      <c r="R90" s="126"/>
      <c r="S90" s="126"/>
      <c r="T90" s="143"/>
      <c r="U90" s="143"/>
      <c r="V90" s="143"/>
      <c r="W90" s="143"/>
      <c r="X90" s="143"/>
      <c r="Y90" s="143"/>
      <c r="Z90" s="143"/>
      <c r="AA90" s="143">
        <v>150</v>
      </c>
      <c r="AB90" s="143">
        <v>150</v>
      </c>
      <c r="AC90" s="144">
        <v>150</v>
      </c>
    </row>
    <row r="91" spans="1:29" s="23" customFormat="1" x14ac:dyDescent="0.25">
      <c r="A91" s="1"/>
      <c r="B91" s="21"/>
      <c r="C91" s="2"/>
      <c r="D91" s="2"/>
      <c r="E91" s="2"/>
      <c r="F91" s="2"/>
      <c r="G91" s="2"/>
      <c r="H91" s="75"/>
      <c r="I91" s="22"/>
      <c r="J91" s="75"/>
      <c r="K91" s="22"/>
      <c r="L91" s="87"/>
      <c r="M91" s="81"/>
      <c r="N91" s="22"/>
      <c r="O91" s="42"/>
      <c r="P91" s="43"/>
      <c r="Q91" s="43"/>
      <c r="R91" s="43"/>
      <c r="S91" s="43"/>
      <c r="T91" s="44"/>
      <c r="U91" s="44"/>
      <c r="V91" s="44"/>
      <c r="W91" s="44"/>
      <c r="X91" s="44"/>
      <c r="Y91" s="44"/>
      <c r="Z91" s="44"/>
      <c r="AA91" s="44"/>
      <c r="AB91" s="44"/>
      <c r="AC91" s="45"/>
    </row>
    <row r="92" spans="1:29" x14ac:dyDescent="0.25">
      <c r="A92" s="16"/>
      <c r="B92" s="17" t="s">
        <v>2</v>
      </c>
      <c r="C92" s="9"/>
      <c r="D92" s="9"/>
      <c r="E92" s="9"/>
      <c r="F92" s="9"/>
      <c r="G92" s="9"/>
      <c r="H92" s="18"/>
      <c r="I92" s="18"/>
      <c r="J92" s="18"/>
      <c r="K92" s="18"/>
      <c r="L92" s="77"/>
      <c r="M92" s="77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68"/>
    </row>
    <row r="93" spans="1:29" x14ac:dyDescent="0.25">
      <c r="A93" s="1"/>
      <c r="B93" s="21"/>
      <c r="C93" s="32"/>
      <c r="D93" s="2"/>
      <c r="E93" s="76"/>
      <c r="F93" s="76"/>
      <c r="G93" s="76"/>
      <c r="H93" s="22"/>
      <c r="I93" s="22"/>
      <c r="J93" s="2"/>
      <c r="K93" s="22"/>
      <c r="L93" s="81"/>
      <c r="M93" s="81"/>
      <c r="N93" s="37"/>
      <c r="O93" s="42"/>
      <c r="P93" s="43"/>
      <c r="Q93" s="43"/>
      <c r="R93" s="43"/>
      <c r="S93" s="43"/>
      <c r="T93" s="44"/>
      <c r="U93" s="44"/>
      <c r="V93" s="44"/>
      <c r="W93" s="44"/>
      <c r="X93" s="44"/>
      <c r="Y93" s="44"/>
      <c r="Z93" s="44"/>
      <c r="AA93" s="44"/>
      <c r="AB93" s="44"/>
      <c r="AC93" s="45"/>
    </row>
    <row r="94" spans="1:29" x14ac:dyDescent="0.25">
      <c r="A94" s="16"/>
      <c r="B94" s="17" t="s">
        <v>3</v>
      </c>
      <c r="C94" s="9"/>
      <c r="D94" s="9"/>
      <c r="E94" s="9"/>
      <c r="F94" s="9"/>
      <c r="G94" s="9"/>
      <c r="H94" s="18"/>
      <c r="I94" s="18"/>
      <c r="J94" s="34"/>
      <c r="K94" s="18"/>
      <c r="L94" s="77"/>
      <c r="M94" s="77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68"/>
    </row>
    <row r="95" spans="1:29" x14ac:dyDescent="0.25">
      <c r="A95" s="1"/>
      <c r="B95" s="21"/>
      <c r="C95" s="32"/>
      <c r="D95" s="2"/>
      <c r="E95" s="76"/>
      <c r="F95" s="76"/>
      <c r="G95" s="76"/>
      <c r="H95" s="22"/>
      <c r="I95" s="22"/>
      <c r="J95" s="2"/>
      <c r="K95" s="22"/>
      <c r="L95" s="81"/>
      <c r="M95" s="81"/>
      <c r="N95" s="37"/>
      <c r="O95" s="42"/>
      <c r="P95" s="43"/>
      <c r="Q95" s="43"/>
      <c r="R95" s="43"/>
      <c r="S95" s="43"/>
      <c r="T95" s="44"/>
      <c r="U95" s="44"/>
      <c r="V95" s="44"/>
      <c r="W95" s="44"/>
      <c r="X95" s="44"/>
      <c r="Y95" s="44"/>
      <c r="Z95" s="44"/>
      <c r="AA95" s="44"/>
      <c r="AB95" s="44"/>
      <c r="AC95" s="45"/>
    </row>
    <row r="96" spans="1:29" x14ac:dyDescent="0.25">
      <c r="A96" s="16"/>
      <c r="B96" s="18" t="s">
        <v>49</v>
      </c>
      <c r="C96" s="9"/>
      <c r="D96" s="9"/>
      <c r="E96" s="9"/>
      <c r="F96" s="9"/>
      <c r="G96" s="9"/>
      <c r="H96" s="18"/>
      <c r="I96" s="18"/>
      <c r="J96" s="18"/>
      <c r="K96" s="18"/>
      <c r="L96" s="77"/>
      <c r="M96" s="77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68"/>
    </row>
    <row r="97" spans="1:29" s="23" customFormat="1" x14ac:dyDescent="0.25">
      <c r="A97" s="69"/>
      <c r="B97" s="70" t="s">
        <v>1</v>
      </c>
      <c r="C97" s="34"/>
      <c r="D97" s="34"/>
      <c r="E97" s="34"/>
      <c r="F97" s="34"/>
      <c r="G97" s="34"/>
      <c r="H97" s="71"/>
      <c r="I97" s="71"/>
      <c r="J97" s="71"/>
      <c r="K97" s="71"/>
      <c r="L97" s="86"/>
      <c r="M97" s="86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2"/>
    </row>
    <row r="98" spans="1:29" s="152" customFormat="1" ht="120" x14ac:dyDescent="0.25">
      <c r="A98" s="145">
        <v>82</v>
      </c>
      <c r="B98" s="146"/>
      <c r="C98" s="154" t="s">
        <v>151</v>
      </c>
      <c r="D98" s="156" t="s">
        <v>54</v>
      </c>
      <c r="E98" s="76" t="s">
        <v>137</v>
      </c>
      <c r="F98" s="164" t="s">
        <v>138</v>
      </c>
      <c r="G98" s="157" t="s">
        <v>139</v>
      </c>
      <c r="H98" s="149"/>
      <c r="I98" s="149" t="s">
        <v>112</v>
      </c>
      <c r="J98" s="148">
        <f>SUM(O98:AC98)</f>
        <v>150</v>
      </c>
      <c r="K98" s="149"/>
      <c r="L98" s="150">
        <v>46388</v>
      </c>
      <c r="M98" s="150">
        <v>46752</v>
      </c>
      <c r="N98" s="20" t="s">
        <v>27</v>
      </c>
      <c r="O98" s="42"/>
      <c r="P98" s="43"/>
      <c r="Q98" s="43"/>
      <c r="R98" s="43"/>
      <c r="S98" s="43"/>
      <c r="T98" s="44"/>
      <c r="U98" s="44"/>
      <c r="V98" s="44"/>
      <c r="W98" s="44"/>
      <c r="X98" s="44"/>
      <c r="Y98" s="44">
        <v>150</v>
      </c>
      <c r="Z98" s="44"/>
      <c r="AA98" s="44"/>
      <c r="AB98" s="44"/>
      <c r="AC98" s="45"/>
    </row>
    <row r="99" spans="1:29" x14ac:dyDescent="0.25">
      <c r="A99" s="1"/>
      <c r="B99" s="21"/>
      <c r="C99" s="2"/>
      <c r="D99" s="2"/>
      <c r="E99" s="2"/>
      <c r="F99" s="2"/>
      <c r="G99" s="2"/>
      <c r="H99" s="22"/>
      <c r="I99" s="22"/>
      <c r="J99" s="22"/>
      <c r="K99" s="22"/>
      <c r="L99" s="81"/>
      <c r="M99" s="81"/>
      <c r="N99" s="6"/>
      <c r="O99" s="42"/>
      <c r="P99" s="43"/>
      <c r="Q99" s="43"/>
      <c r="R99" s="43"/>
      <c r="S99" s="43"/>
      <c r="T99" s="44"/>
      <c r="U99" s="44"/>
      <c r="V99" s="44"/>
      <c r="W99" s="44"/>
      <c r="X99" s="44"/>
      <c r="Y99" s="44"/>
      <c r="Z99" s="44"/>
      <c r="AA99" s="44"/>
      <c r="AB99" s="44"/>
      <c r="AC99" s="45"/>
    </row>
    <row r="100" spans="1:29" s="23" customFormat="1" x14ac:dyDescent="0.25">
      <c r="A100" s="69"/>
      <c r="B100" s="70" t="s">
        <v>2</v>
      </c>
      <c r="C100" s="34"/>
      <c r="D100" s="34"/>
      <c r="E100" s="34"/>
      <c r="F100" s="34"/>
      <c r="G100" s="34"/>
      <c r="H100" s="71"/>
      <c r="I100" s="71"/>
      <c r="J100" s="71"/>
      <c r="K100" s="71"/>
      <c r="L100" s="86"/>
      <c r="M100" s="86"/>
      <c r="N100" s="73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2"/>
    </row>
    <row r="101" spans="1:29" s="152" customFormat="1" ht="105" x14ac:dyDescent="0.25">
      <c r="A101" s="145">
        <v>25</v>
      </c>
      <c r="B101" s="146"/>
      <c r="C101" s="154" t="s">
        <v>129</v>
      </c>
      <c r="D101" s="156" t="s">
        <v>52</v>
      </c>
      <c r="E101" s="76" t="s">
        <v>130</v>
      </c>
      <c r="F101" s="164" t="s">
        <v>131</v>
      </c>
      <c r="G101" s="157" t="s">
        <v>132</v>
      </c>
      <c r="H101" s="149"/>
      <c r="I101" s="149" t="s">
        <v>112</v>
      </c>
      <c r="J101" s="148">
        <f>SUM(O101:AC101)</f>
        <v>45</v>
      </c>
      <c r="K101" s="149"/>
      <c r="L101" s="150">
        <v>43191</v>
      </c>
      <c r="M101" s="150">
        <v>43465</v>
      </c>
      <c r="N101" s="20" t="s">
        <v>26</v>
      </c>
      <c r="O101" s="42"/>
      <c r="P101" s="43">
        <v>45</v>
      </c>
      <c r="Q101" s="43"/>
      <c r="R101" s="43"/>
      <c r="S101" s="43"/>
      <c r="T101" s="44"/>
      <c r="U101" s="44"/>
      <c r="V101" s="44"/>
      <c r="W101" s="44"/>
      <c r="X101" s="44"/>
      <c r="Y101" s="44"/>
      <c r="Z101" s="44"/>
      <c r="AA101" s="44"/>
      <c r="AB101" s="44"/>
      <c r="AC101" s="45"/>
    </row>
    <row r="102" spans="1:29" s="152" customFormat="1" ht="105" x14ac:dyDescent="0.25">
      <c r="A102" s="145">
        <v>42</v>
      </c>
      <c r="B102" s="146"/>
      <c r="C102" s="154" t="s">
        <v>151</v>
      </c>
      <c r="D102" s="156" t="s">
        <v>52</v>
      </c>
      <c r="E102" s="76" t="s">
        <v>130</v>
      </c>
      <c r="F102" s="164" t="s">
        <v>131</v>
      </c>
      <c r="G102" s="157" t="s">
        <v>132</v>
      </c>
      <c r="H102" s="149"/>
      <c r="I102" s="149" t="s">
        <v>112</v>
      </c>
      <c r="J102" s="148">
        <f>SUM(O102:AC102)</f>
        <v>45</v>
      </c>
      <c r="K102" s="149"/>
      <c r="L102" s="150">
        <v>43466</v>
      </c>
      <c r="M102" s="150">
        <v>43830</v>
      </c>
      <c r="N102" s="20" t="s">
        <v>26</v>
      </c>
      <c r="O102" s="42"/>
      <c r="P102" s="43"/>
      <c r="Q102" s="43">
        <v>45</v>
      </c>
      <c r="R102" s="43"/>
      <c r="S102" s="43"/>
      <c r="T102" s="44"/>
      <c r="U102" s="44"/>
      <c r="V102" s="44"/>
      <c r="W102" s="44"/>
      <c r="X102" s="44"/>
      <c r="Y102" s="44"/>
      <c r="Z102" s="44"/>
      <c r="AA102" s="44"/>
      <c r="AB102" s="44"/>
      <c r="AC102" s="45"/>
    </row>
    <row r="103" spans="1:29" x14ac:dyDescent="0.25">
      <c r="A103" s="1"/>
      <c r="B103" s="21"/>
      <c r="C103" s="2"/>
      <c r="D103" s="2"/>
      <c r="E103" s="2"/>
      <c r="F103" s="2"/>
      <c r="G103" s="2"/>
      <c r="H103" s="22"/>
      <c r="I103" s="22"/>
      <c r="J103" s="22"/>
      <c r="K103" s="22"/>
      <c r="L103" s="81"/>
      <c r="M103" s="81"/>
      <c r="N103" s="6"/>
      <c r="O103" s="42"/>
      <c r="P103" s="43"/>
      <c r="Q103" s="43"/>
      <c r="R103" s="43"/>
      <c r="S103" s="43"/>
      <c r="T103" s="44"/>
      <c r="U103" s="44"/>
      <c r="V103" s="44"/>
      <c r="W103" s="44"/>
      <c r="X103" s="44"/>
      <c r="Y103" s="44"/>
      <c r="Z103" s="44"/>
      <c r="AA103" s="44"/>
      <c r="AB103" s="44"/>
      <c r="AC103" s="45"/>
    </row>
    <row r="104" spans="1:29" s="23" customFormat="1" x14ac:dyDescent="0.25">
      <c r="A104" s="69"/>
      <c r="B104" s="70" t="s">
        <v>3</v>
      </c>
      <c r="C104" s="34"/>
      <c r="D104" s="34"/>
      <c r="E104" s="34"/>
      <c r="F104" s="34"/>
      <c r="G104" s="34"/>
      <c r="H104" s="71"/>
      <c r="I104" s="71"/>
      <c r="J104" s="71"/>
      <c r="K104" s="71"/>
      <c r="L104" s="86"/>
      <c r="M104" s="86"/>
      <c r="N104" s="73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2"/>
    </row>
    <row r="105" spans="1:29" x14ac:dyDescent="0.25">
      <c r="A105" s="1"/>
      <c r="B105" s="21"/>
      <c r="C105" s="2"/>
      <c r="D105" s="2"/>
      <c r="E105" s="2"/>
      <c r="F105" s="2"/>
      <c r="G105" s="2"/>
      <c r="H105" s="22"/>
      <c r="I105" s="22"/>
      <c r="J105" s="22"/>
      <c r="K105" s="22"/>
      <c r="L105" s="81"/>
      <c r="M105" s="81"/>
      <c r="N105" s="6"/>
      <c r="O105" s="42"/>
      <c r="P105" s="43"/>
      <c r="Q105" s="43"/>
      <c r="R105" s="43"/>
      <c r="S105" s="43"/>
      <c r="T105" s="44"/>
      <c r="U105" s="44"/>
      <c r="V105" s="44"/>
      <c r="W105" s="44"/>
      <c r="X105" s="44"/>
      <c r="Y105" s="44"/>
      <c r="Z105" s="44"/>
      <c r="AA105" s="44"/>
      <c r="AB105" s="44"/>
      <c r="AC105" s="45"/>
    </row>
    <row r="106" spans="1:29" x14ac:dyDescent="0.25">
      <c r="A106" s="16"/>
      <c r="B106" s="18" t="s">
        <v>50</v>
      </c>
      <c r="C106" s="9"/>
      <c r="D106" s="9"/>
      <c r="E106" s="9"/>
      <c r="F106" s="9"/>
      <c r="G106" s="9"/>
      <c r="H106" s="18"/>
      <c r="I106" s="18"/>
      <c r="J106" s="18"/>
      <c r="K106" s="18"/>
      <c r="L106" s="77"/>
      <c r="M106" s="77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68"/>
    </row>
    <row r="107" spans="1:29" s="23" customFormat="1" x14ac:dyDescent="0.25">
      <c r="A107" s="69"/>
      <c r="B107" s="70" t="s">
        <v>1</v>
      </c>
      <c r="C107" s="34"/>
      <c r="D107" s="34"/>
      <c r="E107" s="34"/>
      <c r="F107" s="34"/>
      <c r="G107" s="34"/>
      <c r="H107" s="71"/>
      <c r="I107" s="71"/>
      <c r="J107" s="71"/>
      <c r="K107" s="71"/>
      <c r="L107" s="86"/>
      <c r="M107" s="86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2"/>
    </row>
    <row r="108" spans="1:29" s="152" customFormat="1" ht="135" x14ac:dyDescent="0.25">
      <c r="A108" s="145">
        <v>27</v>
      </c>
      <c r="B108" s="146"/>
      <c r="C108" s="154" t="s">
        <v>135</v>
      </c>
      <c r="D108" s="156" t="s">
        <v>136</v>
      </c>
      <c r="E108" s="76" t="s">
        <v>137</v>
      </c>
      <c r="F108" s="76" t="s">
        <v>138</v>
      </c>
      <c r="G108" s="76" t="s">
        <v>139</v>
      </c>
      <c r="H108" s="149"/>
      <c r="I108" s="149" t="s">
        <v>112</v>
      </c>
      <c r="J108" s="148">
        <f>SUM(O108:AC108)</f>
        <v>21</v>
      </c>
      <c r="K108" s="149"/>
      <c r="L108" s="150">
        <v>43101</v>
      </c>
      <c r="M108" s="150">
        <v>43465</v>
      </c>
      <c r="N108" s="20" t="s">
        <v>26</v>
      </c>
      <c r="O108" s="42"/>
      <c r="P108" s="43">
        <v>21</v>
      </c>
      <c r="Q108" s="43"/>
      <c r="R108" s="43"/>
      <c r="S108" s="43"/>
      <c r="T108" s="44"/>
      <c r="U108" s="44"/>
      <c r="V108" s="44"/>
      <c r="W108" s="44"/>
      <c r="X108" s="44"/>
      <c r="Y108" s="44"/>
      <c r="Z108" s="44"/>
      <c r="AA108" s="44"/>
      <c r="AB108" s="44"/>
      <c r="AC108" s="45"/>
    </row>
    <row r="109" spans="1:29" x14ac:dyDescent="0.25">
      <c r="A109" s="1"/>
      <c r="B109" s="21"/>
      <c r="C109" s="2"/>
      <c r="D109" s="2"/>
      <c r="E109" s="2"/>
      <c r="F109" s="2"/>
      <c r="G109" s="2"/>
      <c r="H109" s="22"/>
      <c r="I109" s="22"/>
      <c r="J109" s="22"/>
      <c r="K109" s="22"/>
      <c r="L109" s="81"/>
      <c r="M109" s="81"/>
      <c r="N109" s="6"/>
      <c r="O109" s="42"/>
      <c r="P109" s="43"/>
      <c r="Q109" s="43"/>
      <c r="R109" s="43"/>
      <c r="S109" s="43"/>
      <c r="T109" s="44"/>
      <c r="U109" s="44"/>
      <c r="V109" s="44"/>
      <c r="W109" s="44"/>
      <c r="X109" s="44"/>
      <c r="Y109" s="44"/>
      <c r="Z109" s="44"/>
      <c r="AA109" s="44"/>
      <c r="AB109" s="44"/>
      <c r="AC109" s="45"/>
    </row>
    <row r="110" spans="1:29" s="23" customFormat="1" x14ac:dyDescent="0.25">
      <c r="A110" s="69"/>
      <c r="B110" s="70" t="s">
        <v>2</v>
      </c>
      <c r="C110" s="34"/>
      <c r="D110" s="34"/>
      <c r="E110" s="34"/>
      <c r="F110" s="34"/>
      <c r="G110" s="34"/>
      <c r="H110" s="71"/>
      <c r="I110" s="71"/>
      <c r="J110" s="71"/>
      <c r="K110" s="71"/>
      <c r="L110" s="86"/>
      <c r="M110" s="86"/>
      <c r="N110" s="73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2"/>
    </row>
    <row r="111" spans="1:29" s="152" customFormat="1" ht="120" x14ac:dyDescent="0.25">
      <c r="A111" s="145">
        <v>50</v>
      </c>
      <c r="B111" s="146"/>
      <c r="C111" s="154" t="s">
        <v>171</v>
      </c>
      <c r="D111" s="157" t="s">
        <v>172</v>
      </c>
      <c r="E111" s="76" t="s">
        <v>153</v>
      </c>
      <c r="F111" s="164" t="s">
        <v>154</v>
      </c>
      <c r="G111" s="157" t="s">
        <v>155</v>
      </c>
      <c r="H111" s="149"/>
      <c r="I111" s="149" t="s">
        <v>112</v>
      </c>
      <c r="J111" s="148">
        <f>SUM(O111:AC111)</f>
        <v>75</v>
      </c>
      <c r="K111" s="149"/>
      <c r="L111" s="150">
        <v>44562</v>
      </c>
      <c r="M111" s="150">
        <v>44926</v>
      </c>
      <c r="N111" s="20" t="s">
        <v>27</v>
      </c>
      <c r="O111" s="42"/>
      <c r="P111" s="43"/>
      <c r="Q111" s="43"/>
      <c r="R111" s="43"/>
      <c r="S111" s="43"/>
      <c r="T111" s="44">
        <v>75</v>
      </c>
      <c r="U111" s="44"/>
      <c r="V111" s="44"/>
      <c r="W111" s="44"/>
      <c r="X111" s="44"/>
      <c r="Y111" s="44"/>
      <c r="Z111" s="44"/>
      <c r="AA111" s="44"/>
      <c r="AB111" s="44"/>
      <c r="AC111" s="45"/>
    </row>
    <row r="112" spans="1:29" s="152" customFormat="1" ht="120" x14ac:dyDescent="0.25">
      <c r="A112" s="145">
        <v>77</v>
      </c>
      <c r="B112" s="146"/>
      <c r="C112" s="154" t="s">
        <v>185</v>
      </c>
      <c r="D112" s="157" t="s">
        <v>186</v>
      </c>
      <c r="E112" s="76" t="s">
        <v>153</v>
      </c>
      <c r="F112" s="164" t="s">
        <v>154</v>
      </c>
      <c r="G112" s="157" t="s">
        <v>155</v>
      </c>
      <c r="H112" s="149"/>
      <c r="I112" s="149" t="s">
        <v>112</v>
      </c>
      <c r="J112" s="148">
        <f>SUM(O112:AC112)</f>
        <v>9</v>
      </c>
      <c r="K112" s="149"/>
      <c r="L112" s="150">
        <v>46023</v>
      </c>
      <c r="M112" s="150">
        <v>46387</v>
      </c>
      <c r="N112" s="20" t="s">
        <v>27</v>
      </c>
      <c r="O112" s="42"/>
      <c r="P112" s="43"/>
      <c r="Q112" s="43"/>
      <c r="R112" s="43"/>
      <c r="S112" s="43"/>
      <c r="T112" s="44"/>
      <c r="U112" s="44"/>
      <c r="V112" s="44"/>
      <c r="W112" s="44"/>
      <c r="X112" s="44">
        <v>9</v>
      </c>
      <c r="Y112" s="44"/>
      <c r="Z112" s="44"/>
      <c r="AA112" s="44"/>
      <c r="AB112" s="44"/>
      <c r="AC112" s="45"/>
    </row>
    <row r="113" spans="1:29" s="152" customFormat="1" ht="120" x14ac:dyDescent="0.25">
      <c r="A113" s="145">
        <v>84</v>
      </c>
      <c r="B113" s="146"/>
      <c r="C113" s="154" t="s">
        <v>191</v>
      </c>
      <c r="D113" s="157" t="s">
        <v>192</v>
      </c>
      <c r="E113" s="76" t="s">
        <v>153</v>
      </c>
      <c r="F113" s="164" t="s">
        <v>154</v>
      </c>
      <c r="G113" s="157" t="s">
        <v>155</v>
      </c>
      <c r="H113" s="149"/>
      <c r="I113" s="149" t="s">
        <v>112</v>
      </c>
      <c r="J113" s="148">
        <f>SUM(O113:AC113)</f>
        <v>9</v>
      </c>
      <c r="K113" s="149"/>
      <c r="L113" s="150">
        <v>46753</v>
      </c>
      <c r="M113" s="150">
        <v>47118</v>
      </c>
      <c r="N113" s="20" t="s">
        <v>27</v>
      </c>
      <c r="O113" s="42"/>
      <c r="P113" s="43"/>
      <c r="Q113" s="43"/>
      <c r="R113" s="43"/>
      <c r="S113" s="43"/>
      <c r="T113" s="44"/>
      <c r="U113" s="44"/>
      <c r="V113" s="44"/>
      <c r="W113" s="44"/>
      <c r="X113" s="44"/>
      <c r="Y113" s="44"/>
      <c r="Z113" s="44">
        <v>9</v>
      </c>
      <c r="AA113" s="44"/>
      <c r="AB113" s="44"/>
      <c r="AC113" s="45"/>
    </row>
    <row r="114" spans="1:29" x14ac:dyDescent="0.25">
      <c r="A114" s="1"/>
      <c r="B114" s="21"/>
      <c r="C114" s="2"/>
      <c r="D114" s="2"/>
      <c r="E114" s="2"/>
      <c r="F114" s="2"/>
      <c r="G114" s="2"/>
      <c r="H114" s="22"/>
      <c r="I114" s="22"/>
      <c r="J114" s="22"/>
      <c r="K114" s="22"/>
      <c r="L114" s="81"/>
      <c r="M114" s="81"/>
      <c r="N114" s="6"/>
      <c r="O114" s="42"/>
      <c r="P114" s="43"/>
      <c r="Q114" s="43"/>
      <c r="R114" s="43"/>
      <c r="S114" s="43"/>
      <c r="T114" s="44"/>
      <c r="U114" s="44"/>
      <c r="V114" s="44"/>
      <c r="W114" s="44"/>
      <c r="X114" s="44"/>
      <c r="Y114" s="44"/>
      <c r="Z114" s="44"/>
      <c r="AA114" s="44"/>
      <c r="AB114" s="44"/>
      <c r="AC114" s="45"/>
    </row>
    <row r="115" spans="1:29" s="23" customFormat="1" x14ac:dyDescent="0.25">
      <c r="A115" s="69"/>
      <c r="B115" s="70" t="s">
        <v>3</v>
      </c>
      <c r="C115" s="34"/>
      <c r="D115" s="34"/>
      <c r="E115" s="34"/>
      <c r="F115" s="34"/>
      <c r="G115" s="34"/>
      <c r="H115" s="71"/>
      <c r="I115" s="71"/>
      <c r="J115" s="71"/>
      <c r="K115" s="71"/>
      <c r="L115" s="86"/>
      <c r="M115" s="86"/>
      <c r="N115" s="73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2"/>
    </row>
    <row r="116" spans="1:29" s="152" customFormat="1" ht="120" x14ac:dyDescent="0.25">
      <c r="A116" s="145">
        <v>78</v>
      </c>
      <c r="B116" s="146"/>
      <c r="C116" s="154" t="s">
        <v>187</v>
      </c>
      <c r="D116" s="156" t="s">
        <v>158</v>
      </c>
      <c r="E116" s="76" t="s">
        <v>109</v>
      </c>
      <c r="F116" s="76" t="s">
        <v>126</v>
      </c>
      <c r="G116" s="76" t="s">
        <v>127</v>
      </c>
      <c r="H116" s="149"/>
      <c r="I116" s="149" t="s">
        <v>112</v>
      </c>
      <c r="J116" s="148">
        <f>SUM(O116:AC116)</f>
        <v>9</v>
      </c>
      <c r="K116" s="149"/>
      <c r="L116" s="150">
        <v>46113</v>
      </c>
      <c r="M116" s="150">
        <v>46387</v>
      </c>
      <c r="N116" s="20" t="s">
        <v>27</v>
      </c>
      <c r="O116" s="42"/>
      <c r="P116" s="43"/>
      <c r="Q116" s="43"/>
      <c r="R116" s="43"/>
      <c r="S116" s="43"/>
      <c r="T116" s="44"/>
      <c r="U116" s="44"/>
      <c r="V116" s="44"/>
      <c r="W116" s="44"/>
      <c r="X116" s="44">
        <v>9</v>
      </c>
      <c r="Y116" s="44"/>
      <c r="Z116" s="44"/>
      <c r="AA116" s="44"/>
      <c r="AB116" s="44"/>
      <c r="AC116" s="45"/>
    </row>
    <row r="117" spans="1:29" ht="15.75" thickBot="1" x14ac:dyDescent="0.3">
      <c r="A117" s="1"/>
      <c r="B117" s="90"/>
      <c r="C117" s="2"/>
      <c r="D117" s="2"/>
      <c r="E117" s="2"/>
      <c r="F117" s="2"/>
      <c r="G117" s="2"/>
      <c r="H117" s="22"/>
      <c r="I117" s="22"/>
      <c r="J117" s="22"/>
      <c r="K117" s="22"/>
      <c r="L117" s="81"/>
      <c r="M117" s="81"/>
      <c r="N117" s="6"/>
      <c r="O117" s="42"/>
      <c r="P117" s="43"/>
      <c r="Q117" s="43"/>
      <c r="R117" s="43"/>
      <c r="S117" s="43"/>
      <c r="T117" s="44"/>
      <c r="U117" s="44"/>
      <c r="V117" s="44"/>
      <c r="W117" s="44"/>
      <c r="X117" s="44"/>
      <c r="Y117" s="44"/>
      <c r="Z117" s="44"/>
      <c r="AA117" s="44"/>
      <c r="AB117" s="44"/>
      <c r="AC117" s="89"/>
    </row>
    <row r="118" spans="1:29" s="65" customFormat="1" ht="15.75" thickBot="1" x14ac:dyDescent="0.25">
      <c r="A118" s="58"/>
      <c r="B118" s="59" t="s">
        <v>0</v>
      </c>
      <c r="C118" s="59"/>
      <c r="D118" s="59"/>
      <c r="E118" s="59"/>
      <c r="F118" s="59"/>
      <c r="G118" s="59"/>
      <c r="H118" s="59"/>
      <c r="I118" s="59"/>
      <c r="J118" s="59">
        <f>SUM(J78:J117)</f>
        <v>6453</v>
      </c>
      <c r="K118" s="59">
        <v>501</v>
      </c>
      <c r="L118" s="59"/>
      <c r="M118" s="59"/>
      <c r="N118" s="60"/>
      <c r="O118" s="61">
        <f t="shared" ref="O118:AC118" si="4">SUM(O12:O117)</f>
        <v>501.05</v>
      </c>
      <c r="P118" s="62">
        <f t="shared" si="4"/>
        <v>501.05</v>
      </c>
      <c r="Q118" s="62">
        <f t="shared" si="4"/>
        <v>501.05</v>
      </c>
      <c r="R118" s="62">
        <f t="shared" si="4"/>
        <v>501.05</v>
      </c>
      <c r="S118" s="62">
        <f t="shared" si="4"/>
        <v>501.05</v>
      </c>
      <c r="T118" s="63">
        <f t="shared" si="4"/>
        <v>501.05</v>
      </c>
      <c r="U118" s="63">
        <f t="shared" si="4"/>
        <v>501.05</v>
      </c>
      <c r="V118" s="63">
        <f t="shared" si="4"/>
        <v>501.05</v>
      </c>
      <c r="W118" s="63">
        <f t="shared" si="4"/>
        <v>501.05</v>
      </c>
      <c r="X118" s="63">
        <f t="shared" si="4"/>
        <v>501.05</v>
      </c>
      <c r="Y118" s="63">
        <f t="shared" si="4"/>
        <v>501.05</v>
      </c>
      <c r="Z118" s="63">
        <f t="shared" si="4"/>
        <v>501.05</v>
      </c>
      <c r="AA118" s="63">
        <f t="shared" si="4"/>
        <v>501.05</v>
      </c>
      <c r="AB118" s="63">
        <f t="shared" si="4"/>
        <v>501.05</v>
      </c>
      <c r="AC118" s="64">
        <f t="shared" si="4"/>
        <v>501.05</v>
      </c>
    </row>
    <row r="119" spans="1:29" ht="15.75" x14ac:dyDescent="0.25">
      <c r="A119" s="24"/>
      <c r="B119" s="25"/>
      <c r="C119" s="25"/>
      <c r="D119" s="25"/>
      <c r="E119" s="25"/>
      <c r="F119" s="25"/>
      <c r="G119" s="25"/>
      <c r="H119" s="25"/>
      <c r="I119" s="26"/>
      <c r="K119" s="36" t="s">
        <v>59</v>
      </c>
    </row>
    <row r="120" spans="1:29" s="39" customFormat="1" ht="15.75" x14ac:dyDescent="0.25">
      <c r="K120" s="46"/>
    </row>
    <row r="121" spans="1:29" s="39" customFormat="1" ht="60" x14ac:dyDescent="0.25">
      <c r="A121" s="47"/>
      <c r="B121" s="48" t="s">
        <v>35</v>
      </c>
      <c r="C121" s="49" t="s">
        <v>36</v>
      </c>
      <c r="K121" s="46"/>
    </row>
    <row r="122" spans="1:29" s="39" customFormat="1" ht="15.75" x14ac:dyDescent="0.25">
      <c r="A122" s="50" t="s">
        <v>37</v>
      </c>
      <c r="B122" s="51" t="s">
        <v>60</v>
      </c>
      <c r="C122" s="52">
        <f>K118</f>
        <v>501</v>
      </c>
      <c r="K122" s="46"/>
    </row>
    <row r="123" spans="1:29" s="39" customFormat="1" ht="15.75" x14ac:dyDescent="0.25">
      <c r="A123" s="50" t="s">
        <v>38</v>
      </c>
      <c r="B123" s="51" t="s">
        <v>61</v>
      </c>
      <c r="C123" s="52">
        <f>C122*4</f>
        <v>2004</v>
      </c>
      <c r="K123" s="46"/>
    </row>
    <row r="124" spans="1:29" s="39" customFormat="1" ht="15.75" thickBot="1" x14ac:dyDescent="0.3">
      <c r="A124" s="53" t="s">
        <v>39</v>
      </c>
      <c r="B124" s="54" t="s">
        <v>62</v>
      </c>
      <c r="C124" s="55">
        <f>C122*10</f>
        <v>5010</v>
      </c>
    </row>
    <row r="125" spans="1:29" s="39" customFormat="1" x14ac:dyDescent="0.25">
      <c r="A125" s="56"/>
      <c r="B125" s="57"/>
      <c r="C125" s="57"/>
    </row>
    <row r="127" spans="1:29" x14ac:dyDescent="0.25">
      <c r="B127" s="27"/>
    </row>
    <row r="128" spans="1:29" x14ac:dyDescent="0.25">
      <c r="B128" s="28"/>
    </row>
    <row r="129" spans="2:2" x14ac:dyDescent="0.25">
      <c r="B129" s="28"/>
    </row>
    <row r="130" spans="2:2" x14ac:dyDescent="0.25">
      <c r="B130" s="28"/>
    </row>
    <row r="131" spans="2:2" x14ac:dyDescent="0.25">
      <c r="B131" s="28"/>
    </row>
    <row r="133" spans="2:2" x14ac:dyDescent="0.25">
      <c r="B133" s="29"/>
    </row>
    <row r="141" spans="2:2" x14ac:dyDescent="0.25">
      <c r="B141" s="29"/>
    </row>
  </sheetData>
  <mergeCells count="59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19:A20"/>
    <mergeCell ref="A21:A22"/>
    <mergeCell ref="A7:J7"/>
    <mergeCell ref="K7:Q7"/>
    <mergeCell ref="R7:AC7"/>
    <mergeCell ref="A8:C8"/>
    <mergeCell ref="T10:T11"/>
    <mergeCell ref="A9:A11"/>
    <mergeCell ref="B9:D10"/>
    <mergeCell ref="E9:G9"/>
    <mergeCell ref="H9:H11"/>
    <mergeCell ref="E10:E11"/>
    <mergeCell ref="AA10:AA11"/>
    <mergeCell ref="L10:L11"/>
    <mergeCell ref="AB10:AB11"/>
    <mergeCell ref="A76:C76"/>
    <mergeCell ref="V10:V11"/>
    <mergeCell ref="W10:W11"/>
    <mergeCell ref="M10:M11"/>
    <mergeCell ref="N10:N11"/>
    <mergeCell ref="O10:O11"/>
    <mergeCell ref="P10:P11"/>
    <mergeCell ref="Q10:Q11"/>
    <mergeCell ref="R10:R11"/>
    <mergeCell ref="A33:A34"/>
    <mergeCell ref="F10:F11"/>
    <mergeCell ref="J10:J11"/>
    <mergeCell ref="A54:C54"/>
    <mergeCell ref="A35:A36"/>
    <mergeCell ref="A31:A32"/>
    <mergeCell ref="K9:K11"/>
    <mergeCell ref="L9:M9"/>
    <mergeCell ref="O9:AC9"/>
    <mergeCell ref="AC10:AC11"/>
    <mergeCell ref="A29:A30"/>
    <mergeCell ref="I9:I11"/>
    <mergeCell ref="S10:S11"/>
    <mergeCell ref="A27:A28"/>
    <mergeCell ref="G10:G11"/>
    <mergeCell ref="X10:X11"/>
    <mergeCell ref="Y10:Y11"/>
    <mergeCell ref="Z10:Z11"/>
    <mergeCell ref="A23:A24"/>
    <mergeCell ref="A25:A26"/>
    <mergeCell ref="U10:U11"/>
  </mergeCells>
  <phoneticPr fontId="8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1"/>
  <sheetViews>
    <sheetView zoomScale="50" zoomScaleNormal="50" workbookViewId="0">
      <pane ySplit="8" topLeftCell="A56" activePane="bottomLeft" state="frozen"/>
      <selection activeCell="A9" sqref="A9:IV12"/>
      <selection pane="bottomLeft" activeCell="AC48" sqref="AC48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22" t="s">
        <v>57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</row>
    <row r="2" spans="1:29" x14ac:dyDescent="0.25">
      <c r="A2" s="225" t="s">
        <v>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</row>
    <row r="3" spans="1:29" x14ac:dyDescent="0.25">
      <c r="A3" s="206" t="s">
        <v>7</v>
      </c>
      <c r="B3" s="207"/>
      <c r="C3" s="207"/>
      <c r="D3" s="207"/>
      <c r="E3" s="207"/>
      <c r="F3" s="207"/>
      <c r="G3" s="207"/>
      <c r="H3" s="207"/>
      <c r="I3" s="207"/>
      <c r="J3" s="207"/>
      <c r="K3" s="228" t="s">
        <v>295</v>
      </c>
      <c r="L3" s="228"/>
      <c r="M3" s="228"/>
      <c r="N3" s="228"/>
      <c r="O3" s="228"/>
      <c r="P3" s="228"/>
      <c r="Q3" s="228"/>
      <c r="R3" s="228" t="s">
        <v>241</v>
      </c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9"/>
    </row>
    <row r="4" spans="1:29" x14ac:dyDescent="0.25">
      <c r="A4" s="206" t="s">
        <v>8</v>
      </c>
      <c r="B4" s="207"/>
      <c r="C4" s="207"/>
      <c r="D4" s="207"/>
      <c r="E4" s="207"/>
      <c r="F4" s="207"/>
      <c r="G4" s="207"/>
      <c r="H4" s="207"/>
      <c r="I4" s="207"/>
      <c r="J4" s="207"/>
      <c r="K4" s="230" t="s">
        <v>24</v>
      </c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9"/>
    </row>
    <row r="5" spans="1:29" x14ac:dyDescent="0.25">
      <c r="A5" s="206" t="s">
        <v>22</v>
      </c>
      <c r="B5" s="207"/>
      <c r="C5" s="207"/>
      <c r="D5" s="207"/>
      <c r="E5" s="207"/>
      <c r="F5" s="207"/>
      <c r="G5" s="207"/>
      <c r="H5" s="207"/>
      <c r="I5" s="207"/>
      <c r="J5" s="207"/>
      <c r="K5" s="228" t="s">
        <v>40</v>
      </c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9"/>
    </row>
    <row r="6" spans="1:29" x14ac:dyDescent="0.25">
      <c r="A6" s="206" t="s">
        <v>9</v>
      </c>
      <c r="B6" s="207"/>
      <c r="C6" s="207"/>
      <c r="D6" s="207"/>
      <c r="E6" s="207"/>
      <c r="F6" s="207"/>
      <c r="G6" s="207"/>
      <c r="H6" s="207"/>
      <c r="I6" s="207"/>
      <c r="J6" s="207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9"/>
    </row>
    <row r="7" spans="1:29" x14ac:dyDescent="0.25">
      <c r="A7" s="206" t="s">
        <v>10</v>
      </c>
      <c r="B7" s="207"/>
      <c r="C7" s="207"/>
      <c r="D7" s="207"/>
      <c r="E7" s="207"/>
      <c r="F7" s="207"/>
      <c r="G7" s="207"/>
      <c r="H7" s="207"/>
      <c r="I7" s="207"/>
      <c r="J7" s="207"/>
      <c r="K7" s="289" t="s">
        <v>296</v>
      </c>
      <c r="L7" s="290"/>
      <c r="M7" s="290"/>
      <c r="N7" s="290"/>
      <c r="O7" s="290"/>
      <c r="P7" s="290"/>
      <c r="Q7" s="291"/>
      <c r="R7" s="228" t="s">
        <v>297</v>
      </c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9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 x14ac:dyDescent="0.25">
      <c r="A9" s="216" t="s">
        <v>11</v>
      </c>
      <c r="B9" s="214" t="s">
        <v>28</v>
      </c>
      <c r="C9" s="215"/>
      <c r="D9" s="216"/>
      <c r="E9" s="210" t="s">
        <v>29</v>
      </c>
      <c r="F9" s="240"/>
      <c r="G9" s="241"/>
      <c r="H9" s="212" t="s">
        <v>12</v>
      </c>
      <c r="I9" s="212" t="s">
        <v>13</v>
      </c>
      <c r="J9" s="38" t="s">
        <v>14</v>
      </c>
      <c r="K9" s="212" t="s">
        <v>58</v>
      </c>
      <c r="L9" s="212" t="s">
        <v>15</v>
      </c>
      <c r="M9" s="212"/>
      <c r="N9" s="38" t="s">
        <v>16</v>
      </c>
      <c r="O9" s="212" t="s">
        <v>17</v>
      </c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42"/>
    </row>
    <row r="10" spans="1:29" s="39" customFormat="1" ht="30" customHeight="1" x14ac:dyDescent="0.25">
      <c r="A10" s="219"/>
      <c r="B10" s="217"/>
      <c r="C10" s="218"/>
      <c r="D10" s="219"/>
      <c r="E10" s="210" t="s">
        <v>30</v>
      </c>
      <c r="F10" s="210" t="s">
        <v>31</v>
      </c>
      <c r="G10" s="210" t="s">
        <v>32</v>
      </c>
      <c r="H10" s="212"/>
      <c r="I10" s="212"/>
      <c r="J10" s="237" t="s">
        <v>18</v>
      </c>
      <c r="K10" s="212"/>
      <c r="L10" s="231" t="s">
        <v>19</v>
      </c>
      <c r="M10" s="231" t="s">
        <v>20</v>
      </c>
      <c r="N10" s="235" t="s">
        <v>21</v>
      </c>
      <c r="O10" s="220">
        <v>1</v>
      </c>
      <c r="P10" s="233">
        <v>2</v>
      </c>
      <c r="Q10" s="233">
        <v>3</v>
      </c>
      <c r="R10" s="233">
        <v>4</v>
      </c>
      <c r="S10" s="233">
        <v>5</v>
      </c>
      <c r="T10" s="204">
        <v>6</v>
      </c>
      <c r="U10" s="204">
        <v>7</v>
      </c>
      <c r="V10" s="204">
        <v>8</v>
      </c>
      <c r="W10" s="204">
        <v>9</v>
      </c>
      <c r="X10" s="204">
        <v>10</v>
      </c>
      <c r="Y10" s="204">
        <v>11</v>
      </c>
      <c r="Z10" s="204">
        <v>12</v>
      </c>
      <c r="AA10" s="204">
        <v>13</v>
      </c>
      <c r="AB10" s="204">
        <v>14</v>
      </c>
      <c r="AC10" s="243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11"/>
      <c r="F11" s="211"/>
      <c r="G11" s="211"/>
      <c r="H11" s="213"/>
      <c r="I11" s="213"/>
      <c r="J11" s="238"/>
      <c r="K11" s="213"/>
      <c r="L11" s="232"/>
      <c r="M11" s="232"/>
      <c r="N11" s="236"/>
      <c r="O11" s="221"/>
      <c r="P11" s="234"/>
      <c r="Q11" s="234"/>
      <c r="R11" s="234"/>
      <c r="S11" s="234"/>
      <c r="T11" s="205"/>
      <c r="U11" s="205"/>
      <c r="V11" s="205"/>
      <c r="W11" s="205"/>
      <c r="X11" s="205"/>
      <c r="Y11" s="205"/>
      <c r="Z11" s="205"/>
      <c r="AA11" s="205"/>
      <c r="AB11" s="205"/>
      <c r="AC11" s="244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298</v>
      </c>
      <c r="J12" s="2">
        <f>SUM(O12:AC12)</f>
        <v>813.75</v>
      </c>
      <c r="K12" s="22"/>
      <c r="L12" s="81">
        <v>42736</v>
      </c>
      <c r="M12" s="81">
        <v>48213</v>
      </c>
      <c r="N12" s="37"/>
      <c r="O12" s="42">
        <f t="shared" ref="O12:AC12" si="0">0.05*$K$67</f>
        <v>54.25</v>
      </c>
      <c r="P12" s="43">
        <f t="shared" si="0"/>
        <v>54.25</v>
      </c>
      <c r="Q12" s="43">
        <f t="shared" si="0"/>
        <v>54.25</v>
      </c>
      <c r="R12" s="43">
        <f t="shared" si="0"/>
        <v>54.25</v>
      </c>
      <c r="S12" s="43">
        <f t="shared" si="0"/>
        <v>54.25</v>
      </c>
      <c r="T12" s="44">
        <f t="shared" si="0"/>
        <v>54.25</v>
      </c>
      <c r="U12" s="44">
        <f t="shared" si="0"/>
        <v>54.25</v>
      </c>
      <c r="V12" s="44">
        <f t="shared" si="0"/>
        <v>54.25</v>
      </c>
      <c r="W12" s="44">
        <f t="shared" si="0"/>
        <v>54.25</v>
      </c>
      <c r="X12" s="44">
        <f t="shared" si="0"/>
        <v>54.25</v>
      </c>
      <c r="Y12" s="44">
        <f t="shared" si="0"/>
        <v>54.25</v>
      </c>
      <c r="Z12" s="44">
        <f t="shared" si="0"/>
        <v>54.25</v>
      </c>
      <c r="AA12" s="44">
        <f t="shared" si="0"/>
        <v>54.25</v>
      </c>
      <c r="AB12" s="44">
        <f t="shared" si="0"/>
        <v>54.25</v>
      </c>
      <c r="AC12" s="45">
        <f t="shared" si="0"/>
        <v>54.25</v>
      </c>
    </row>
    <row r="13" spans="1:29" x14ac:dyDescent="0.25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3"/>
      <c r="M15" s="84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7"/>
      <c r="M16" s="77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"/>
      <c r="K17" s="22"/>
      <c r="L17" s="81"/>
      <c r="M17" s="81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5"/>
      <c r="E19" s="31"/>
      <c r="F19" s="66"/>
      <c r="G19" s="31"/>
      <c r="H19" s="22"/>
      <c r="I19" s="22"/>
      <c r="J19" s="2"/>
      <c r="K19" s="22"/>
      <c r="L19" s="81"/>
      <c r="M19" s="81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1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813.75</v>
      </c>
      <c r="K20" s="59"/>
      <c r="L20" s="85"/>
      <c r="M20" s="85"/>
      <c r="N20" s="102"/>
      <c r="O20" s="103"/>
      <c r="P20" s="104"/>
      <c r="Q20" s="104"/>
      <c r="R20" s="104"/>
      <c r="S20" s="104"/>
      <c r="T20" s="105"/>
      <c r="U20" s="105"/>
      <c r="V20" s="105"/>
      <c r="W20" s="105"/>
      <c r="X20" s="105"/>
      <c r="Y20" s="105"/>
      <c r="Z20" s="105"/>
      <c r="AA20" s="105"/>
      <c r="AB20" s="105"/>
      <c r="AC20" s="106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8"/>
      <c r="M21" s="78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01" t="s">
        <v>42</v>
      </c>
      <c r="B22" s="201"/>
      <c r="C22" s="201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9"/>
      <c r="M23" s="80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43</v>
      </c>
      <c r="C24" s="14"/>
      <c r="D24" s="14"/>
      <c r="E24" s="14"/>
      <c r="F24" s="14"/>
      <c r="G24" s="14"/>
      <c r="H24" s="15"/>
      <c r="I24" s="9"/>
      <c r="J24" s="15"/>
      <c r="K24" s="9"/>
      <c r="L24" s="82"/>
      <c r="M24" s="77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2"/>
      <c r="M25" s="77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5"/>
      <c r="I26" s="22"/>
      <c r="J26" s="75"/>
      <c r="K26" s="22"/>
      <c r="L26" s="87"/>
      <c r="M26" s="81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7"/>
      <c r="M27" s="7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88"/>
      <c r="D28" s="2"/>
      <c r="E28" s="76"/>
      <c r="F28" s="76"/>
      <c r="G28" s="76"/>
      <c r="H28" s="22"/>
      <c r="I28" s="22"/>
      <c r="J28" s="2"/>
      <c r="K28" s="22"/>
      <c r="L28" s="81"/>
      <c r="M28" s="81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7"/>
      <c r="M29" s="77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6"/>
      <c r="F30" s="76"/>
      <c r="G30" s="76"/>
      <c r="H30" s="22"/>
      <c r="I30" s="22"/>
      <c r="J30" s="2"/>
      <c r="K30" s="22"/>
      <c r="L30" s="81"/>
      <c r="M30" s="81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45</v>
      </c>
      <c r="C31" s="9"/>
      <c r="D31" s="9"/>
      <c r="E31" s="9"/>
      <c r="F31" s="9"/>
      <c r="G31" s="9"/>
      <c r="H31" s="18"/>
      <c r="I31" s="18"/>
      <c r="J31" s="18"/>
      <c r="K31" s="18"/>
      <c r="L31" s="77"/>
      <c r="M31" s="77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34"/>
      <c r="D32" s="34"/>
      <c r="E32" s="34"/>
      <c r="F32" s="34"/>
      <c r="G32" s="34"/>
      <c r="H32" s="71"/>
      <c r="I32" s="71"/>
      <c r="J32" s="71"/>
      <c r="K32" s="71"/>
      <c r="L32" s="86"/>
      <c r="M32" s="86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2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1"/>
      <c r="M33" s="81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34"/>
      <c r="D34" s="34"/>
      <c r="E34" s="34"/>
      <c r="F34" s="34"/>
      <c r="G34" s="34"/>
      <c r="H34" s="71"/>
      <c r="I34" s="71"/>
      <c r="J34" s="71"/>
      <c r="K34" s="71"/>
      <c r="L34" s="86"/>
      <c r="M34" s="86"/>
      <c r="N34" s="73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2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1"/>
      <c r="M35" s="81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34"/>
      <c r="D36" s="34"/>
      <c r="E36" s="34"/>
      <c r="F36" s="34"/>
      <c r="G36" s="34"/>
      <c r="H36" s="71"/>
      <c r="I36" s="71"/>
      <c r="J36" s="71"/>
      <c r="K36" s="71"/>
      <c r="L36" s="86"/>
      <c r="M36" s="86"/>
      <c r="N36" s="73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2"/>
    </row>
    <row r="37" spans="1:29" ht="15.75" thickBot="1" x14ac:dyDescent="0.3">
      <c r="A37" s="93"/>
      <c r="B37" s="94"/>
      <c r="C37" s="96"/>
      <c r="D37" s="96"/>
      <c r="E37" s="96"/>
      <c r="F37" s="96"/>
      <c r="G37" s="96"/>
      <c r="H37" s="95"/>
      <c r="I37" s="95"/>
      <c r="J37" s="95"/>
      <c r="K37" s="95"/>
      <c r="L37" s="97"/>
      <c r="M37" s="97"/>
      <c r="N37" s="107"/>
      <c r="O37" s="98"/>
      <c r="P37" s="99"/>
      <c r="Q37" s="99"/>
      <c r="R37" s="99"/>
      <c r="S37" s="99"/>
      <c r="T37" s="100"/>
      <c r="U37" s="100"/>
      <c r="V37" s="100"/>
      <c r="W37" s="100"/>
      <c r="X37" s="100"/>
      <c r="Y37" s="100"/>
      <c r="Z37" s="100"/>
      <c r="AA37" s="100"/>
      <c r="AB37" s="100"/>
      <c r="AC37" s="89"/>
    </row>
    <row r="38" spans="1:29" ht="15.75" thickBot="1" x14ac:dyDescent="0.3">
      <c r="A38" s="115"/>
      <c r="B38" s="116" t="s">
        <v>46</v>
      </c>
      <c r="C38" s="117"/>
      <c r="D38" s="117"/>
      <c r="E38" s="117"/>
      <c r="F38" s="117"/>
      <c r="G38" s="117"/>
      <c r="H38" s="118"/>
      <c r="I38" s="118"/>
      <c r="J38" s="118">
        <f>SUM(J24:J37)</f>
        <v>0</v>
      </c>
      <c r="K38" s="118"/>
      <c r="L38" s="119"/>
      <c r="M38" s="119"/>
      <c r="N38" s="102"/>
      <c r="O38" s="120"/>
      <c r="P38" s="121"/>
      <c r="Q38" s="121"/>
      <c r="R38" s="121"/>
      <c r="S38" s="121"/>
      <c r="T38" s="122"/>
      <c r="U38" s="122"/>
      <c r="V38" s="122"/>
      <c r="W38" s="122"/>
      <c r="X38" s="122"/>
      <c r="Y38" s="122"/>
      <c r="Z38" s="122"/>
      <c r="AA38" s="122"/>
      <c r="AB38" s="122"/>
      <c r="AC38" s="123"/>
    </row>
    <row r="39" spans="1:29" ht="15.75" thickBot="1" x14ac:dyDescent="0.3">
      <c r="A39" s="108"/>
      <c r="B39" s="109"/>
      <c r="C39" s="110"/>
      <c r="D39" s="110"/>
      <c r="E39" s="110"/>
      <c r="F39" s="110"/>
      <c r="G39" s="110"/>
      <c r="H39" s="111"/>
      <c r="I39" s="111"/>
      <c r="J39" s="112"/>
      <c r="K39" s="112"/>
      <c r="L39" s="113"/>
      <c r="M39" s="113"/>
      <c r="N39" s="112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114"/>
    </row>
    <row r="40" spans="1:29" x14ac:dyDescent="0.25">
      <c r="A40" s="201" t="s">
        <v>47</v>
      </c>
      <c r="B40" s="201"/>
      <c r="C40" s="201"/>
      <c r="D40" s="25"/>
      <c r="E40" s="25"/>
      <c r="F40" s="25"/>
      <c r="G40" s="25"/>
      <c r="H40" s="25"/>
      <c r="I40" s="26"/>
      <c r="L40" s="78"/>
      <c r="M40" s="78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9"/>
      <c r="M41" s="80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48</v>
      </c>
      <c r="C42" s="14"/>
      <c r="D42" s="14"/>
      <c r="E42" s="14"/>
      <c r="F42" s="14"/>
      <c r="G42" s="14"/>
      <c r="H42" s="15"/>
      <c r="I42" s="9"/>
      <c r="J42" s="15"/>
      <c r="K42" s="9"/>
      <c r="L42" s="82"/>
      <c r="M42" s="77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2"/>
      <c r="M43" s="77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152" customFormat="1" ht="90" x14ac:dyDescent="0.25">
      <c r="A44" s="145">
        <v>2</v>
      </c>
      <c r="B44" s="146"/>
      <c r="C44" s="185" t="s">
        <v>298</v>
      </c>
      <c r="D44" s="186" t="s">
        <v>292</v>
      </c>
      <c r="E44" s="166" t="s">
        <v>141</v>
      </c>
      <c r="F44" s="170" t="s">
        <v>104</v>
      </c>
      <c r="G44" s="166" t="s">
        <v>143</v>
      </c>
      <c r="H44" s="184" t="s">
        <v>202</v>
      </c>
      <c r="I44" s="185" t="s">
        <v>298</v>
      </c>
      <c r="J44" s="148">
        <f>SUM(O44:AC44)</f>
        <v>1031</v>
      </c>
      <c r="K44" s="149"/>
      <c r="L44" s="150">
        <v>42856</v>
      </c>
      <c r="M44" s="150">
        <v>43100</v>
      </c>
      <c r="N44" s="20" t="s">
        <v>25</v>
      </c>
      <c r="O44" s="42">
        <v>1031</v>
      </c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s="152" customFormat="1" ht="90" x14ac:dyDescent="0.25">
      <c r="A45" s="145">
        <v>3</v>
      </c>
      <c r="B45" s="146"/>
      <c r="C45" s="185" t="s">
        <v>298</v>
      </c>
      <c r="D45" s="186" t="s">
        <v>96</v>
      </c>
      <c r="E45" s="166" t="s">
        <v>141</v>
      </c>
      <c r="F45" s="166" t="s">
        <v>98</v>
      </c>
      <c r="G45" s="166" t="s">
        <v>143</v>
      </c>
      <c r="H45" s="184" t="s">
        <v>202</v>
      </c>
      <c r="I45" s="185" t="s">
        <v>298</v>
      </c>
      <c r="J45" s="148">
        <f>SUM(O45:AC45)</f>
        <v>4124</v>
      </c>
      <c r="K45" s="149"/>
      <c r="L45" s="150">
        <v>43221</v>
      </c>
      <c r="M45" s="150">
        <v>44561</v>
      </c>
      <c r="N45" s="20" t="s">
        <v>26</v>
      </c>
      <c r="O45" s="42"/>
      <c r="P45" s="43">
        <v>1031</v>
      </c>
      <c r="Q45" s="43">
        <v>1031</v>
      </c>
      <c r="R45" s="43">
        <v>1031</v>
      </c>
      <c r="S45" s="43">
        <v>1031</v>
      </c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 x14ac:dyDescent="0.25">
      <c r="A46" s="145">
        <v>4</v>
      </c>
      <c r="B46" s="146"/>
      <c r="C46" s="185" t="s">
        <v>298</v>
      </c>
      <c r="D46" s="186" t="s">
        <v>292</v>
      </c>
      <c r="E46" s="166" t="s">
        <v>141</v>
      </c>
      <c r="F46" s="170" t="s">
        <v>104</v>
      </c>
      <c r="G46" s="166" t="s">
        <v>143</v>
      </c>
      <c r="H46" s="184" t="s">
        <v>202</v>
      </c>
      <c r="I46" s="185" t="s">
        <v>298</v>
      </c>
      <c r="J46" s="148">
        <f>SUM(O46:AC46)</f>
        <v>2062</v>
      </c>
      <c r="K46" s="149"/>
      <c r="L46" s="150">
        <v>44682</v>
      </c>
      <c r="M46" s="150">
        <v>45291</v>
      </c>
      <c r="N46" s="20" t="s">
        <v>27</v>
      </c>
      <c r="O46" s="42"/>
      <c r="P46" s="43"/>
      <c r="Q46" s="43"/>
      <c r="R46" s="43"/>
      <c r="S46" s="43"/>
      <c r="T46" s="44">
        <v>1031</v>
      </c>
      <c r="U46" s="44">
        <v>1031</v>
      </c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 x14ac:dyDescent="0.25">
      <c r="A47" s="145">
        <v>5</v>
      </c>
      <c r="B47" s="146"/>
      <c r="C47" s="185" t="s">
        <v>298</v>
      </c>
      <c r="D47" s="186" t="s">
        <v>96</v>
      </c>
      <c r="E47" s="166" t="s">
        <v>141</v>
      </c>
      <c r="F47" s="166" t="s">
        <v>98</v>
      </c>
      <c r="G47" s="166" t="s">
        <v>143</v>
      </c>
      <c r="H47" s="184" t="s">
        <v>202</v>
      </c>
      <c r="I47" s="185" t="s">
        <v>298</v>
      </c>
      <c r="J47" s="148">
        <f>SUM(O47:AC47)</f>
        <v>8248</v>
      </c>
      <c r="K47" s="149"/>
      <c r="L47" s="150">
        <v>45413</v>
      </c>
      <c r="M47" s="150">
        <v>48213</v>
      </c>
      <c r="N47" s="20" t="s">
        <v>26</v>
      </c>
      <c r="O47" s="42"/>
      <c r="P47" s="43"/>
      <c r="Q47" s="43"/>
      <c r="R47" s="43"/>
      <c r="S47" s="43"/>
      <c r="T47" s="44"/>
      <c r="U47" s="44"/>
      <c r="V47" s="44">
        <v>1031</v>
      </c>
      <c r="W47" s="44">
        <v>1031</v>
      </c>
      <c r="X47" s="44">
        <v>1031</v>
      </c>
      <c r="Y47" s="44">
        <v>1031</v>
      </c>
      <c r="Z47" s="44">
        <v>1031</v>
      </c>
      <c r="AA47" s="44">
        <v>1031</v>
      </c>
      <c r="AB47" s="44">
        <v>1031</v>
      </c>
      <c r="AC47" s="45">
        <v>1031</v>
      </c>
    </row>
    <row r="48" spans="1:29" s="23" customFormat="1" x14ac:dyDescent="0.25">
      <c r="A48" s="1"/>
      <c r="B48" s="21"/>
      <c r="C48" s="2"/>
      <c r="D48" s="2"/>
      <c r="E48" s="2"/>
      <c r="F48" s="2"/>
      <c r="G48" s="2"/>
      <c r="H48" s="75"/>
      <c r="I48" s="22"/>
      <c r="J48" s="75"/>
      <c r="K48" s="22"/>
      <c r="L48" s="87"/>
      <c r="M48" s="81"/>
      <c r="N48" s="22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7" t="s">
        <v>2</v>
      </c>
      <c r="C49" s="9"/>
      <c r="D49" s="9"/>
      <c r="E49" s="9"/>
      <c r="F49" s="9"/>
      <c r="G49" s="9"/>
      <c r="H49" s="18"/>
      <c r="I49" s="18"/>
      <c r="J49" s="18"/>
      <c r="K49" s="18"/>
      <c r="L49" s="77"/>
      <c r="M49" s="77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x14ac:dyDescent="0.25">
      <c r="A50" s="1"/>
      <c r="B50" s="21"/>
      <c r="C50" s="88"/>
      <c r="D50" s="2"/>
      <c r="E50" s="76"/>
      <c r="F50" s="76"/>
      <c r="G50" s="76"/>
      <c r="H50" s="22"/>
      <c r="I50" s="22"/>
      <c r="J50" s="2"/>
      <c r="K50" s="22"/>
      <c r="L50" s="81"/>
      <c r="M50" s="81"/>
      <c r="N50" s="37"/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/>
    </row>
    <row r="51" spans="1:29" x14ac:dyDescent="0.25">
      <c r="A51" s="16"/>
      <c r="B51" s="17" t="s">
        <v>3</v>
      </c>
      <c r="C51" s="9"/>
      <c r="D51" s="9"/>
      <c r="E51" s="9"/>
      <c r="F51" s="9"/>
      <c r="G51" s="9"/>
      <c r="H51" s="18"/>
      <c r="I51" s="18"/>
      <c r="J51" s="34"/>
      <c r="K51" s="18"/>
      <c r="L51" s="77"/>
      <c r="M51" s="77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68"/>
    </row>
    <row r="52" spans="1:29" x14ac:dyDescent="0.25">
      <c r="A52" s="1"/>
      <c r="B52" s="21"/>
      <c r="C52" s="32"/>
      <c r="D52" s="2"/>
      <c r="E52" s="76"/>
      <c r="F52" s="76"/>
      <c r="G52" s="76"/>
      <c r="H52" s="22"/>
      <c r="I52" s="22"/>
      <c r="J52" s="2"/>
      <c r="K52" s="22"/>
      <c r="L52" s="81"/>
      <c r="M52" s="81"/>
      <c r="N52" s="37"/>
      <c r="O52" s="42"/>
      <c r="P52" s="43"/>
      <c r="Q52" s="43"/>
      <c r="R52" s="43"/>
      <c r="S52" s="43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 x14ac:dyDescent="0.25">
      <c r="A53" s="16"/>
      <c r="B53" s="18" t="s">
        <v>49</v>
      </c>
      <c r="C53" s="9"/>
      <c r="D53" s="9"/>
      <c r="E53" s="9"/>
      <c r="F53" s="9"/>
      <c r="G53" s="9"/>
      <c r="H53" s="18"/>
      <c r="I53" s="18"/>
      <c r="J53" s="18"/>
      <c r="K53" s="18"/>
      <c r="L53" s="77"/>
      <c r="M53" s="77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68"/>
    </row>
    <row r="54" spans="1:29" s="23" customFormat="1" x14ac:dyDescent="0.25">
      <c r="A54" s="69"/>
      <c r="B54" s="70" t="s">
        <v>1</v>
      </c>
      <c r="C54" s="34"/>
      <c r="D54" s="34"/>
      <c r="E54" s="34"/>
      <c r="F54" s="34"/>
      <c r="G54" s="34"/>
      <c r="H54" s="71"/>
      <c r="I54" s="71"/>
      <c r="J54" s="71"/>
      <c r="K54" s="71"/>
      <c r="L54" s="86"/>
      <c r="M54" s="86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2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1"/>
      <c r="M55" s="81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s="23" customFormat="1" x14ac:dyDescent="0.25">
      <c r="A56" s="69"/>
      <c r="B56" s="70" t="s">
        <v>2</v>
      </c>
      <c r="C56" s="34"/>
      <c r="D56" s="34"/>
      <c r="E56" s="34"/>
      <c r="F56" s="34"/>
      <c r="G56" s="34"/>
      <c r="H56" s="71"/>
      <c r="I56" s="71"/>
      <c r="J56" s="71"/>
      <c r="K56" s="71"/>
      <c r="L56" s="86"/>
      <c r="M56" s="86"/>
      <c r="N56" s="73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2"/>
    </row>
    <row r="57" spans="1:29" x14ac:dyDescent="0.25">
      <c r="A57" s="1"/>
      <c r="B57" s="21"/>
      <c r="C57" s="2"/>
      <c r="D57" s="2"/>
      <c r="E57" s="2"/>
      <c r="F57" s="2"/>
      <c r="G57" s="2"/>
      <c r="H57" s="22"/>
      <c r="I57" s="22"/>
      <c r="J57" s="22"/>
      <c r="K57" s="22"/>
      <c r="L57" s="81"/>
      <c r="M57" s="81"/>
      <c r="N57" s="6"/>
      <c r="O57" s="42"/>
      <c r="P57" s="43"/>
      <c r="Q57" s="43"/>
      <c r="R57" s="43"/>
      <c r="S57" s="43"/>
      <c r="T57" s="44"/>
      <c r="U57" s="44"/>
      <c r="V57" s="44"/>
      <c r="W57" s="44"/>
      <c r="X57" s="44"/>
      <c r="Y57" s="44"/>
      <c r="Z57" s="44"/>
      <c r="AA57" s="44"/>
      <c r="AB57" s="44"/>
      <c r="AC57" s="45"/>
    </row>
    <row r="58" spans="1:29" s="23" customFormat="1" x14ac:dyDescent="0.25">
      <c r="A58" s="69"/>
      <c r="B58" s="70" t="s">
        <v>3</v>
      </c>
      <c r="C58" s="34"/>
      <c r="D58" s="34"/>
      <c r="E58" s="34"/>
      <c r="F58" s="34"/>
      <c r="G58" s="34"/>
      <c r="H58" s="71"/>
      <c r="I58" s="71"/>
      <c r="J58" s="71"/>
      <c r="K58" s="71"/>
      <c r="L58" s="86"/>
      <c r="M58" s="86"/>
      <c r="N58" s="73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2"/>
    </row>
    <row r="59" spans="1:29" x14ac:dyDescent="0.25">
      <c r="A59" s="1"/>
      <c r="B59" s="21"/>
      <c r="C59" s="2"/>
      <c r="D59" s="2"/>
      <c r="E59" s="2"/>
      <c r="F59" s="2"/>
      <c r="G59" s="2"/>
      <c r="H59" s="22"/>
      <c r="I59" s="22"/>
      <c r="J59" s="22"/>
      <c r="K59" s="22"/>
      <c r="L59" s="81"/>
      <c r="M59" s="81"/>
      <c r="N59" s="6"/>
      <c r="O59" s="42"/>
      <c r="P59" s="43"/>
      <c r="Q59" s="43"/>
      <c r="R59" s="43"/>
      <c r="S59" s="43"/>
      <c r="T59" s="44"/>
      <c r="U59" s="44"/>
      <c r="V59" s="44"/>
      <c r="W59" s="44"/>
      <c r="X59" s="44"/>
      <c r="Y59" s="44"/>
      <c r="Z59" s="44"/>
      <c r="AA59" s="44"/>
      <c r="AB59" s="44"/>
      <c r="AC59" s="45"/>
    </row>
    <row r="60" spans="1:29" x14ac:dyDescent="0.25">
      <c r="A60" s="16"/>
      <c r="B60" s="18" t="s">
        <v>50</v>
      </c>
      <c r="C60" s="9"/>
      <c r="D60" s="9"/>
      <c r="E60" s="9"/>
      <c r="F60" s="9"/>
      <c r="G60" s="9"/>
      <c r="H60" s="18"/>
      <c r="I60" s="18"/>
      <c r="J60" s="18"/>
      <c r="K60" s="18"/>
      <c r="L60" s="77"/>
      <c r="M60" s="77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68"/>
    </row>
    <row r="61" spans="1:29" s="23" customFormat="1" x14ac:dyDescent="0.25">
      <c r="A61" s="69"/>
      <c r="B61" s="70" t="s">
        <v>1</v>
      </c>
      <c r="C61" s="34"/>
      <c r="D61" s="34"/>
      <c r="E61" s="34"/>
      <c r="F61" s="34"/>
      <c r="G61" s="34"/>
      <c r="H61" s="71"/>
      <c r="I61" s="71"/>
      <c r="J61" s="71"/>
      <c r="K61" s="71"/>
      <c r="L61" s="86"/>
      <c r="M61" s="86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2"/>
    </row>
    <row r="62" spans="1:29" x14ac:dyDescent="0.25">
      <c r="A62" s="1"/>
      <c r="B62" s="21"/>
      <c r="C62" s="2"/>
      <c r="D62" s="2"/>
      <c r="E62" s="2"/>
      <c r="F62" s="2"/>
      <c r="G62" s="2"/>
      <c r="H62" s="22"/>
      <c r="I62" s="22"/>
      <c r="J62" s="22"/>
      <c r="K62" s="22"/>
      <c r="L62" s="81"/>
      <c r="M62" s="81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23" customFormat="1" x14ac:dyDescent="0.25">
      <c r="A63" s="69"/>
      <c r="B63" s="70" t="s">
        <v>2</v>
      </c>
      <c r="C63" s="34"/>
      <c r="D63" s="34"/>
      <c r="E63" s="34"/>
      <c r="F63" s="34"/>
      <c r="G63" s="34"/>
      <c r="H63" s="71"/>
      <c r="I63" s="71"/>
      <c r="J63" s="71"/>
      <c r="K63" s="71"/>
      <c r="L63" s="86"/>
      <c r="M63" s="86"/>
      <c r="N63" s="73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2"/>
    </row>
    <row r="64" spans="1:29" x14ac:dyDescent="0.25">
      <c r="A64" s="1"/>
      <c r="B64" s="21"/>
      <c r="C64" s="2"/>
      <c r="D64" s="2"/>
      <c r="E64" s="2"/>
      <c r="F64" s="2"/>
      <c r="G64" s="2"/>
      <c r="H64" s="22"/>
      <c r="I64" s="22"/>
      <c r="J64" s="22"/>
      <c r="K64" s="22"/>
      <c r="L64" s="81"/>
      <c r="M64" s="81"/>
      <c r="N64" s="6"/>
      <c r="O64" s="42"/>
      <c r="P64" s="43"/>
      <c r="Q64" s="43"/>
      <c r="R64" s="43"/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 s="23" customFormat="1" x14ac:dyDescent="0.25">
      <c r="A65" s="69"/>
      <c r="B65" s="70" t="s">
        <v>3</v>
      </c>
      <c r="C65" s="34"/>
      <c r="D65" s="34"/>
      <c r="E65" s="34"/>
      <c r="F65" s="34"/>
      <c r="G65" s="34"/>
      <c r="H65" s="71"/>
      <c r="I65" s="71"/>
      <c r="J65" s="71"/>
      <c r="K65" s="71"/>
      <c r="L65" s="86"/>
      <c r="M65" s="86"/>
      <c r="N65" s="73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2"/>
    </row>
    <row r="66" spans="1:29" ht="15.75" thickBot="1" x14ac:dyDescent="0.3">
      <c r="A66" s="1"/>
      <c r="B66" s="90"/>
      <c r="C66" s="2"/>
      <c r="D66" s="2"/>
      <c r="E66" s="2"/>
      <c r="F66" s="2"/>
      <c r="G66" s="2"/>
      <c r="H66" s="22"/>
      <c r="I66" s="22"/>
      <c r="J66" s="22"/>
      <c r="K66" s="22"/>
      <c r="L66" s="81"/>
      <c r="M66" s="81"/>
      <c r="N66" s="6"/>
      <c r="O66" s="42"/>
      <c r="P66" s="43"/>
      <c r="Q66" s="43"/>
      <c r="R66" s="43"/>
      <c r="S66" s="43"/>
      <c r="T66" s="44"/>
      <c r="U66" s="44"/>
      <c r="V66" s="44"/>
      <c r="W66" s="44"/>
      <c r="X66" s="44"/>
      <c r="Y66" s="44"/>
      <c r="Z66" s="44"/>
      <c r="AA66" s="44"/>
      <c r="AB66" s="44"/>
      <c r="AC66" s="89"/>
    </row>
    <row r="67" spans="1:29" s="65" customFormat="1" ht="15.75" thickBot="1" x14ac:dyDescent="0.25">
      <c r="A67" s="58"/>
      <c r="B67" s="59" t="s">
        <v>0</v>
      </c>
      <c r="C67" s="59"/>
      <c r="D67" s="59"/>
      <c r="E67" s="59"/>
      <c r="F67" s="59"/>
      <c r="G67" s="59"/>
      <c r="H67" s="59"/>
      <c r="I67" s="59"/>
      <c r="J67" s="59">
        <f>SUM(J42:J66)</f>
        <v>15465</v>
      </c>
      <c r="K67" s="59">
        <v>1085</v>
      </c>
      <c r="L67" s="59"/>
      <c r="M67" s="59"/>
      <c r="N67" s="60"/>
      <c r="O67" s="61">
        <f t="shared" ref="O67:AC67" si="1">SUM(O11:O66)</f>
        <v>1085.25</v>
      </c>
      <c r="P67" s="62">
        <f t="shared" si="1"/>
        <v>1085.25</v>
      </c>
      <c r="Q67" s="62">
        <f t="shared" si="1"/>
        <v>1085.25</v>
      </c>
      <c r="R67" s="62">
        <f t="shared" si="1"/>
        <v>1085.25</v>
      </c>
      <c r="S67" s="62">
        <f t="shared" si="1"/>
        <v>1085.25</v>
      </c>
      <c r="T67" s="63">
        <f t="shared" si="1"/>
        <v>1085.25</v>
      </c>
      <c r="U67" s="63">
        <f t="shared" si="1"/>
        <v>1085.25</v>
      </c>
      <c r="V67" s="63">
        <f t="shared" si="1"/>
        <v>1085.25</v>
      </c>
      <c r="W67" s="63">
        <f t="shared" si="1"/>
        <v>1085.25</v>
      </c>
      <c r="X67" s="63">
        <f t="shared" si="1"/>
        <v>1085.25</v>
      </c>
      <c r="Y67" s="63">
        <f t="shared" si="1"/>
        <v>1085.25</v>
      </c>
      <c r="Z67" s="63">
        <f t="shared" si="1"/>
        <v>1085.25</v>
      </c>
      <c r="AA67" s="63">
        <f t="shared" si="1"/>
        <v>1085.25</v>
      </c>
      <c r="AB67" s="63">
        <f t="shared" si="1"/>
        <v>1085.25</v>
      </c>
      <c r="AC67" s="64">
        <f t="shared" si="1"/>
        <v>1085.25</v>
      </c>
    </row>
    <row r="68" spans="1:29" ht="15.75" x14ac:dyDescent="0.25">
      <c r="K68" s="36" t="s">
        <v>59</v>
      </c>
    </row>
    <row r="69" spans="1:29" s="39" customFormat="1" ht="15.75" x14ac:dyDescent="0.25">
      <c r="K69" s="46"/>
    </row>
    <row r="70" spans="1:29" s="39" customFormat="1" ht="60" x14ac:dyDescent="0.25">
      <c r="A70" s="47"/>
      <c r="B70" s="48" t="s">
        <v>35</v>
      </c>
      <c r="C70" s="49" t="s">
        <v>36</v>
      </c>
      <c r="K70" s="46"/>
    </row>
    <row r="71" spans="1:29" s="39" customFormat="1" ht="15.75" x14ac:dyDescent="0.25">
      <c r="A71" s="50" t="s">
        <v>37</v>
      </c>
      <c r="B71" s="51" t="s">
        <v>60</v>
      </c>
      <c r="C71" s="52">
        <f>K67</f>
        <v>1085</v>
      </c>
      <c r="K71" s="46"/>
    </row>
    <row r="72" spans="1:29" s="39" customFormat="1" ht="15.75" x14ac:dyDescent="0.25">
      <c r="A72" s="50" t="s">
        <v>38</v>
      </c>
      <c r="B72" s="51" t="s">
        <v>61</v>
      </c>
      <c r="C72" s="52">
        <f>C71*4</f>
        <v>4340</v>
      </c>
      <c r="K72" s="46"/>
    </row>
    <row r="73" spans="1:29" s="39" customFormat="1" ht="15.75" thickBot="1" x14ac:dyDescent="0.3">
      <c r="A73" s="53" t="s">
        <v>39</v>
      </c>
      <c r="B73" s="54" t="s">
        <v>62</v>
      </c>
      <c r="C73" s="55">
        <f>C71*10</f>
        <v>10850</v>
      </c>
    </row>
    <row r="74" spans="1:29" s="39" customFormat="1" x14ac:dyDescent="0.25">
      <c r="A74" s="56"/>
      <c r="B74" s="57"/>
      <c r="C74" s="57"/>
    </row>
    <row r="77" spans="1:29" x14ac:dyDescent="0.25">
      <c r="B77" s="27"/>
    </row>
    <row r="78" spans="1:29" x14ac:dyDescent="0.25">
      <c r="B78" s="28"/>
    </row>
    <row r="79" spans="1:29" x14ac:dyDescent="0.25">
      <c r="B79" s="28"/>
    </row>
    <row r="80" spans="1:29" x14ac:dyDescent="0.25">
      <c r="B80" s="28"/>
    </row>
    <row r="81" spans="2:2" x14ac:dyDescent="0.25">
      <c r="B81" s="28"/>
    </row>
    <row r="83" spans="2:2" x14ac:dyDescent="0.25">
      <c r="B83" s="29"/>
    </row>
    <row r="91" spans="2:2" x14ac:dyDescent="0.25">
      <c r="B91" s="29"/>
    </row>
  </sheetData>
  <mergeCells count="50">
    <mergeCell ref="A40:C40"/>
    <mergeCell ref="V10:V11"/>
    <mergeCell ref="E10:E11"/>
    <mergeCell ref="F10:F11"/>
    <mergeCell ref="G10:G11"/>
    <mergeCell ref="J10:J11"/>
    <mergeCell ref="I9:I11"/>
    <mergeCell ref="K9:K11"/>
    <mergeCell ref="P10:P11"/>
    <mergeCell ref="Q10:Q11"/>
    <mergeCell ref="R10:R11"/>
    <mergeCell ref="S10:S11"/>
    <mergeCell ref="E9:G9"/>
    <mergeCell ref="H9:H11"/>
    <mergeCell ref="R7:AC7"/>
    <mergeCell ref="L10:L11"/>
    <mergeCell ref="A22:C22"/>
    <mergeCell ref="W10:W11"/>
    <mergeCell ref="A8:C8"/>
    <mergeCell ref="M10:M11"/>
    <mergeCell ref="N10:N11"/>
    <mergeCell ref="O10:O11"/>
    <mergeCell ref="AB10:AB11"/>
    <mergeCell ref="L9:M9"/>
    <mergeCell ref="O9:AC9"/>
    <mergeCell ref="A9:A11"/>
    <mergeCell ref="AC10:AC11"/>
    <mergeCell ref="X10:X11"/>
    <mergeCell ref="Y10:Y11"/>
    <mergeCell ref="Z10:Z11"/>
    <mergeCell ref="AA10:AA11"/>
    <mergeCell ref="T10:T11"/>
    <mergeCell ref="U10:U11"/>
    <mergeCell ref="B9:D10"/>
    <mergeCell ref="A7:J7"/>
    <mergeCell ref="K7:Q7"/>
    <mergeCell ref="A4:J4"/>
    <mergeCell ref="K4:Q4"/>
    <mergeCell ref="R4:AC4"/>
    <mergeCell ref="K5:Q5"/>
    <mergeCell ref="R5:AC5"/>
    <mergeCell ref="A6:J6"/>
    <mergeCell ref="K6:Q6"/>
    <mergeCell ref="R6:AC6"/>
    <mergeCell ref="A5:J5"/>
    <mergeCell ref="A1:AC1"/>
    <mergeCell ref="A2:AC2"/>
    <mergeCell ref="A3:J3"/>
    <mergeCell ref="K3:Q3"/>
    <mergeCell ref="R3:AC3"/>
  </mergeCells>
  <phoneticPr fontId="8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2"/>
  <sheetViews>
    <sheetView topLeftCell="A49" zoomScale="50" zoomScaleNormal="50" workbookViewId="0">
      <selection activeCell="C44" sqref="C44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22" t="s">
        <v>57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</row>
    <row r="2" spans="1:29" x14ac:dyDescent="0.25">
      <c r="A2" s="225" t="s">
        <v>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</row>
    <row r="3" spans="1:29" x14ac:dyDescent="0.25">
      <c r="A3" s="206" t="s">
        <v>7</v>
      </c>
      <c r="B3" s="207"/>
      <c r="C3" s="207"/>
      <c r="D3" s="207"/>
      <c r="E3" s="207"/>
      <c r="F3" s="207"/>
      <c r="G3" s="207"/>
      <c r="H3" s="207"/>
      <c r="I3" s="207"/>
      <c r="J3" s="207"/>
      <c r="K3" s="228" t="s">
        <v>258</v>
      </c>
      <c r="L3" s="228"/>
      <c r="M3" s="228"/>
      <c r="N3" s="228"/>
      <c r="O3" s="228"/>
      <c r="P3" s="228"/>
      <c r="Q3" s="228"/>
      <c r="R3" s="228" t="s">
        <v>241</v>
      </c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9"/>
    </row>
    <row r="4" spans="1:29" x14ac:dyDescent="0.25">
      <c r="A4" s="206" t="s">
        <v>8</v>
      </c>
      <c r="B4" s="207"/>
      <c r="C4" s="207"/>
      <c r="D4" s="207"/>
      <c r="E4" s="207"/>
      <c r="F4" s="207"/>
      <c r="G4" s="207"/>
      <c r="H4" s="207"/>
      <c r="I4" s="207"/>
      <c r="J4" s="207"/>
      <c r="K4" s="230" t="s">
        <v>24</v>
      </c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9"/>
    </row>
    <row r="5" spans="1:29" x14ac:dyDescent="0.25">
      <c r="A5" s="206" t="s">
        <v>22</v>
      </c>
      <c r="B5" s="207"/>
      <c r="C5" s="207"/>
      <c r="D5" s="207"/>
      <c r="E5" s="207"/>
      <c r="F5" s="207"/>
      <c r="G5" s="207"/>
      <c r="H5" s="207"/>
      <c r="I5" s="207"/>
      <c r="J5" s="207"/>
      <c r="K5" s="228" t="s">
        <v>40</v>
      </c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9"/>
    </row>
    <row r="6" spans="1:29" x14ac:dyDescent="0.25">
      <c r="A6" s="206" t="s">
        <v>9</v>
      </c>
      <c r="B6" s="207"/>
      <c r="C6" s="207"/>
      <c r="D6" s="207"/>
      <c r="E6" s="207"/>
      <c r="F6" s="207"/>
      <c r="G6" s="207"/>
      <c r="H6" s="207"/>
      <c r="I6" s="207"/>
      <c r="J6" s="207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9"/>
    </row>
    <row r="7" spans="1:29" x14ac:dyDescent="0.25">
      <c r="A7" s="206" t="s">
        <v>10</v>
      </c>
      <c r="B7" s="207"/>
      <c r="C7" s="207"/>
      <c r="D7" s="207"/>
      <c r="E7" s="207"/>
      <c r="F7" s="207"/>
      <c r="G7" s="207"/>
      <c r="H7" s="207"/>
      <c r="I7" s="207"/>
      <c r="J7" s="207"/>
      <c r="K7" s="287" t="s">
        <v>242</v>
      </c>
      <c r="L7" s="287"/>
      <c r="M7" s="287"/>
      <c r="N7" s="287"/>
      <c r="O7" s="287"/>
      <c r="P7" s="287"/>
      <c r="Q7" s="287"/>
      <c r="R7" s="228" t="s">
        <v>259</v>
      </c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9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 x14ac:dyDescent="0.25">
      <c r="A9" s="216" t="s">
        <v>11</v>
      </c>
      <c r="B9" s="214" t="s">
        <v>28</v>
      </c>
      <c r="C9" s="215"/>
      <c r="D9" s="216"/>
      <c r="E9" s="210" t="s">
        <v>29</v>
      </c>
      <c r="F9" s="240"/>
      <c r="G9" s="241"/>
      <c r="H9" s="212" t="s">
        <v>12</v>
      </c>
      <c r="I9" s="212" t="s">
        <v>13</v>
      </c>
      <c r="J9" s="38" t="s">
        <v>14</v>
      </c>
      <c r="K9" s="212" t="s">
        <v>58</v>
      </c>
      <c r="L9" s="212" t="s">
        <v>15</v>
      </c>
      <c r="M9" s="212"/>
      <c r="N9" s="38" t="s">
        <v>16</v>
      </c>
      <c r="O9" s="212" t="s">
        <v>17</v>
      </c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42"/>
    </row>
    <row r="10" spans="1:29" s="39" customFormat="1" ht="30" customHeight="1" x14ac:dyDescent="0.25">
      <c r="A10" s="219"/>
      <c r="B10" s="217"/>
      <c r="C10" s="218"/>
      <c r="D10" s="219"/>
      <c r="E10" s="210" t="s">
        <v>30</v>
      </c>
      <c r="F10" s="210" t="s">
        <v>31</v>
      </c>
      <c r="G10" s="210" t="s">
        <v>32</v>
      </c>
      <c r="H10" s="212"/>
      <c r="I10" s="212"/>
      <c r="J10" s="237" t="s">
        <v>18</v>
      </c>
      <c r="K10" s="212"/>
      <c r="L10" s="231" t="s">
        <v>19</v>
      </c>
      <c r="M10" s="231" t="s">
        <v>20</v>
      </c>
      <c r="N10" s="235" t="s">
        <v>21</v>
      </c>
      <c r="O10" s="220">
        <v>1</v>
      </c>
      <c r="P10" s="233">
        <v>2</v>
      </c>
      <c r="Q10" s="233">
        <v>3</v>
      </c>
      <c r="R10" s="233">
        <v>4</v>
      </c>
      <c r="S10" s="233">
        <v>5</v>
      </c>
      <c r="T10" s="204">
        <v>6</v>
      </c>
      <c r="U10" s="204">
        <v>7</v>
      </c>
      <c r="V10" s="204">
        <v>8</v>
      </c>
      <c r="W10" s="204">
        <v>9</v>
      </c>
      <c r="X10" s="204">
        <v>10</v>
      </c>
      <c r="Y10" s="204">
        <v>11</v>
      </c>
      <c r="Z10" s="204">
        <v>12</v>
      </c>
      <c r="AA10" s="204">
        <v>13</v>
      </c>
      <c r="AB10" s="204">
        <v>14</v>
      </c>
      <c r="AC10" s="243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11"/>
      <c r="F11" s="211"/>
      <c r="G11" s="211"/>
      <c r="H11" s="213"/>
      <c r="I11" s="213"/>
      <c r="J11" s="238"/>
      <c r="K11" s="213"/>
      <c r="L11" s="232"/>
      <c r="M11" s="232"/>
      <c r="N11" s="236"/>
      <c r="O11" s="221"/>
      <c r="P11" s="234"/>
      <c r="Q11" s="234"/>
      <c r="R11" s="234"/>
      <c r="S11" s="234"/>
      <c r="T11" s="205"/>
      <c r="U11" s="205"/>
      <c r="V11" s="205"/>
      <c r="W11" s="205"/>
      <c r="X11" s="205"/>
      <c r="Y11" s="205"/>
      <c r="Z11" s="205"/>
      <c r="AA11" s="205"/>
      <c r="AB11" s="205"/>
      <c r="AC11" s="244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260</v>
      </c>
      <c r="J12" s="2">
        <f>SUM(O12:AC12)</f>
        <v>1372.5</v>
      </c>
      <c r="K12" s="22"/>
      <c r="L12" s="81">
        <v>42736</v>
      </c>
      <c r="M12" s="81">
        <v>48213</v>
      </c>
      <c r="N12" s="37"/>
      <c r="O12" s="42">
        <f t="shared" ref="O12:AC12" si="0">0.05*$K$69</f>
        <v>91.5</v>
      </c>
      <c r="P12" s="43">
        <f t="shared" si="0"/>
        <v>91.5</v>
      </c>
      <c r="Q12" s="43">
        <f t="shared" si="0"/>
        <v>91.5</v>
      </c>
      <c r="R12" s="43">
        <f t="shared" si="0"/>
        <v>91.5</v>
      </c>
      <c r="S12" s="43">
        <f t="shared" si="0"/>
        <v>91.5</v>
      </c>
      <c r="T12" s="44">
        <f t="shared" si="0"/>
        <v>91.5</v>
      </c>
      <c r="U12" s="44">
        <f t="shared" si="0"/>
        <v>91.5</v>
      </c>
      <c r="V12" s="44">
        <f t="shared" si="0"/>
        <v>91.5</v>
      </c>
      <c r="W12" s="44">
        <f t="shared" si="0"/>
        <v>91.5</v>
      </c>
      <c r="X12" s="44">
        <f t="shared" si="0"/>
        <v>91.5</v>
      </c>
      <c r="Y12" s="44">
        <f t="shared" si="0"/>
        <v>91.5</v>
      </c>
      <c r="Z12" s="44">
        <f t="shared" si="0"/>
        <v>91.5</v>
      </c>
      <c r="AA12" s="44">
        <f t="shared" si="0"/>
        <v>91.5</v>
      </c>
      <c r="AB12" s="44">
        <f t="shared" si="0"/>
        <v>91.5</v>
      </c>
      <c r="AC12" s="45">
        <f t="shared" si="0"/>
        <v>91.5</v>
      </c>
    </row>
    <row r="13" spans="1:29" x14ac:dyDescent="0.25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3"/>
      <c r="M15" s="84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7"/>
      <c r="M16" s="77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2" customFormat="1" x14ac:dyDescent="0.25">
      <c r="A17" s="145"/>
      <c r="B17" s="146"/>
      <c r="C17" s="154"/>
      <c r="D17" s="154"/>
      <c r="E17" s="164"/>
      <c r="F17" s="166"/>
      <c r="G17" s="170"/>
      <c r="H17" s="149"/>
      <c r="I17" s="149"/>
      <c r="J17" s="148"/>
      <c r="K17" s="149"/>
      <c r="L17" s="150"/>
      <c r="M17" s="15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5"/>
      <c r="E19" s="31"/>
      <c r="F19" s="66"/>
      <c r="G19" s="31"/>
      <c r="H19" s="22"/>
      <c r="I19" s="22"/>
      <c r="J19" s="2"/>
      <c r="K19" s="22"/>
      <c r="L19" s="81"/>
      <c r="M19" s="81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1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1372.5</v>
      </c>
      <c r="K20" s="59"/>
      <c r="L20" s="85"/>
      <c r="M20" s="85"/>
      <c r="N20" s="102"/>
      <c r="O20" s="103"/>
      <c r="P20" s="104"/>
      <c r="Q20" s="104"/>
      <c r="R20" s="104"/>
      <c r="S20" s="104"/>
      <c r="T20" s="105"/>
      <c r="U20" s="105"/>
      <c r="V20" s="105"/>
      <c r="W20" s="105"/>
      <c r="X20" s="105"/>
      <c r="Y20" s="105"/>
      <c r="Z20" s="105"/>
      <c r="AA20" s="105"/>
      <c r="AB20" s="105"/>
      <c r="AC20" s="106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8"/>
      <c r="M21" s="78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01" t="s">
        <v>42</v>
      </c>
      <c r="B22" s="201"/>
      <c r="C22" s="201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9"/>
      <c r="M23" s="80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43</v>
      </c>
      <c r="C24" s="14"/>
      <c r="D24" s="14"/>
      <c r="E24" s="14"/>
      <c r="F24" s="14"/>
      <c r="G24" s="14"/>
      <c r="H24" s="15"/>
      <c r="I24" s="9"/>
      <c r="J24" s="15"/>
      <c r="K24" s="9"/>
      <c r="L24" s="82"/>
      <c r="M24" s="77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2"/>
      <c r="M25" s="77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5"/>
      <c r="I26" s="22"/>
      <c r="J26" s="75"/>
      <c r="K26" s="22"/>
      <c r="L26" s="87"/>
      <c r="M26" s="81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7"/>
      <c r="M27" s="7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6"/>
      <c r="F28" s="76"/>
      <c r="G28" s="76"/>
      <c r="H28" s="22"/>
      <c r="I28" s="22"/>
      <c r="J28" s="2"/>
      <c r="K28" s="22"/>
      <c r="L28" s="81"/>
      <c r="M28" s="81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7"/>
      <c r="M29" s="77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6"/>
      <c r="F30" s="76"/>
      <c r="G30" s="76"/>
      <c r="H30" s="22"/>
      <c r="I30" s="22"/>
      <c r="J30" s="2"/>
      <c r="K30" s="22"/>
      <c r="L30" s="81"/>
      <c r="M30" s="81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45</v>
      </c>
      <c r="C31" s="9"/>
      <c r="D31" s="9"/>
      <c r="E31" s="9"/>
      <c r="F31" s="9"/>
      <c r="G31" s="9"/>
      <c r="H31" s="18"/>
      <c r="I31" s="18"/>
      <c r="J31" s="18"/>
      <c r="K31" s="18"/>
      <c r="L31" s="77"/>
      <c r="M31" s="77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34"/>
      <c r="D32" s="34"/>
      <c r="E32" s="34"/>
      <c r="F32" s="34"/>
      <c r="G32" s="34"/>
      <c r="H32" s="71"/>
      <c r="I32" s="71"/>
      <c r="J32" s="71"/>
      <c r="K32" s="71"/>
      <c r="L32" s="86"/>
      <c r="M32" s="86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2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1"/>
      <c r="M33" s="81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34"/>
      <c r="D34" s="34"/>
      <c r="E34" s="34"/>
      <c r="F34" s="34"/>
      <c r="G34" s="34"/>
      <c r="H34" s="71"/>
      <c r="I34" s="71"/>
      <c r="J34" s="71"/>
      <c r="K34" s="71"/>
      <c r="L34" s="86"/>
      <c r="M34" s="86"/>
      <c r="N34" s="73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2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1"/>
      <c r="M35" s="81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34"/>
      <c r="D36" s="34"/>
      <c r="E36" s="34"/>
      <c r="F36" s="34"/>
      <c r="G36" s="34"/>
      <c r="H36" s="71"/>
      <c r="I36" s="71"/>
      <c r="J36" s="71"/>
      <c r="K36" s="71"/>
      <c r="L36" s="86"/>
      <c r="M36" s="86"/>
      <c r="N36" s="73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2"/>
    </row>
    <row r="37" spans="1:29" ht="15.75" thickBot="1" x14ac:dyDescent="0.3">
      <c r="A37" s="93"/>
      <c r="B37" s="94"/>
      <c r="C37" s="96"/>
      <c r="D37" s="96"/>
      <c r="E37" s="96"/>
      <c r="F37" s="96"/>
      <c r="G37" s="96"/>
      <c r="H37" s="95"/>
      <c r="I37" s="95"/>
      <c r="J37" s="95"/>
      <c r="K37" s="95"/>
      <c r="L37" s="97"/>
      <c r="M37" s="97"/>
      <c r="N37" s="107"/>
      <c r="O37" s="98"/>
      <c r="P37" s="99"/>
      <c r="Q37" s="99"/>
      <c r="R37" s="99"/>
      <c r="S37" s="99"/>
      <c r="T37" s="100"/>
      <c r="U37" s="100"/>
      <c r="V37" s="100"/>
      <c r="W37" s="100"/>
      <c r="X37" s="100"/>
      <c r="Y37" s="100"/>
      <c r="Z37" s="100"/>
      <c r="AA37" s="100"/>
      <c r="AB37" s="100"/>
      <c r="AC37" s="89"/>
    </row>
    <row r="38" spans="1:29" ht="15.75" thickBot="1" x14ac:dyDescent="0.3">
      <c r="A38" s="115"/>
      <c r="B38" s="116" t="s">
        <v>46</v>
      </c>
      <c r="C38" s="117"/>
      <c r="D38" s="117"/>
      <c r="E38" s="117"/>
      <c r="F38" s="117"/>
      <c r="G38" s="117"/>
      <c r="H38" s="118"/>
      <c r="I38" s="118"/>
      <c r="J38" s="118">
        <f>SUM(J24:J37)</f>
        <v>0</v>
      </c>
      <c r="K38" s="118"/>
      <c r="L38" s="119"/>
      <c r="M38" s="119"/>
      <c r="N38" s="102"/>
      <c r="O38" s="120"/>
      <c r="P38" s="121"/>
      <c r="Q38" s="121"/>
      <c r="R38" s="121"/>
      <c r="S38" s="121"/>
      <c r="T38" s="122"/>
      <c r="U38" s="122"/>
      <c r="V38" s="122"/>
      <c r="W38" s="122"/>
      <c r="X38" s="122"/>
      <c r="Y38" s="122"/>
      <c r="Z38" s="122"/>
      <c r="AA38" s="122"/>
      <c r="AB38" s="122"/>
      <c r="AC38" s="123"/>
    </row>
    <row r="39" spans="1:29" ht="15.75" thickBot="1" x14ac:dyDescent="0.3">
      <c r="A39" s="108"/>
      <c r="B39" s="109"/>
      <c r="C39" s="110"/>
      <c r="D39" s="110"/>
      <c r="E39" s="110"/>
      <c r="F39" s="110"/>
      <c r="G39" s="110"/>
      <c r="H39" s="111"/>
      <c r="I39" s="111"/>
      <c r="J39" s="112"/>
      <c r="K39" s="112"/>
      <c r="L39" s="113"/>
      <c r="M39" s="113"/>
      <c r="N39" s="112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114"/>
    </row>
    <row r="40" spans="1:29" x14ac:dyDescent="0.25">
      <c r="A40" s="201" t="s">
        <v>47</v>
      </c>
      <c r="B40" s="201"/>
      <c r="C40" s="201"/>
      <c r="D40" s="25"/>
      <c r="E40" s="25"/>
      <c r="F40" s="25"/>
      <c r="G40" s="25"/>
      <c r="H40" s="25"/>
      <c r="I40" s="26"/>
      <c r="L40" s="78"/>
      <c r="M40" s="78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9"/>
      <c r="M41" s="80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48</v>
      </c>
      <c r="C42" s="14"/>
      <c r="D42" s="14"/>
      <c r="E42" s="14"/>
      <c r="F42" s="14"/>
      <c r="G42" s="14"/>
      <c r="H42" s="15"/>
      <c r="I42" s="9"/>
      <c r="J42" s="15"/>
      <c r="K42" s="9"/>
      <c r="L42" s="82"/>
      <c r="M42" s="77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2"/>
      <c r="M43" s="77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152" customFormat="1" ht="90" x14ac:dyDescent="0.25">
      <c r="A44" s="145">
        <v>6</v>
      </c>
      <c r="B44" s="146"/>
      <c r="C44" s="169" t="s">
        <v>261</v>
      </c>
      <c r="D44" s="169" t="s">
        <v>262</v>
      </c>
      <c r="E44" s="166" t="s">
        <v>97</v>
      </c>
      <c r="F44" s="166" t="s">
        <v>205</v>
      </c>
      <c r="G44" s="166" t="s">
        <v>143</v>
      </c>
      <c r="H44" s="168" t="s">
        <v>202</v>
      </c>
      <c r="I44" s="149" t="s">
        <v>260</v>
      </c>
      <c r="J44" s="148">
        <f>SUM(O44:AC44)</f>
        <v>400</v>
      </c>
      <c r="K44" s="149"/>
      <c r="L44" s="150">
        <v>42826</v>
      </c>
      <c r="M44" s="150">
        <v>43100</v>
      </c>
      <c r="N44" s="37" t="s">
        <v>25</v>
      </c>
      <c r="O44" s="42">
        <v>400</v>
      </c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s="152" customFormat="1" ht="90" x14ac:dyDescent="0.25">
      <c r="A45" s="145">
        <v>7</v>
      </c>
      <c r="B45" s="146"/>
      <c r="C45" s="147" t="s">
        <v>260</v>
      </c>
      <c r="D45" s="172" t="s">
        <v>250</v>
      </c>
      <c r="E45" s="166" t="s">
        <v>141</v>
      </c>
      <c r="F45" s="167" t="s">
        <v>142</v>
      </c>
      <c r="G45" s="166" t="s">
        <v>143</v>
      </c>
      <c r="H45" s="168" t="s">
        <v>202</v>
      </c>
      <c r="I45" s="149" t="s">
        <v>260</v>
      </c>
      <c r="J45" s="148">
        <f>SUM(O45:AC45)</f>
        <v>1338</v>
      </c>
      <c r="K45" s="149"/>
      <c r="L45" s="150">
        <v>42826</v>
      </c>
      <c r="M45" s="150">
        <v>43100</v>
      </c>
      <c r="N45" s="37" t="s">
        <v>25</v>
      </c>
      <c r="O45" s="42">
        <v>1338</v>
      </c>
      <c r="P45" s="43"/>
      <c r="Q45" s="43"/>
      <c r="R45" s="43"/>
      <c r="S45" s="43"/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 x14ac:dyDescent="0.25">
      <c r="A46" s="145">
        <v>9</v>
      </c>
      <c r="B46" s="146"/>
      <c r="C46" s="147" t="s">
        <v>260</v>
      </c>
      <c r="D46" s="172" t="s">
        <v>250</v>
      </c>
      <c r="E46" s="166" t="s">
        <v>141</v>
      </c>
      <c r="F46" s="167" t="s">
        <v>142</v>
      </c>
      <c r="G46" s="166" t="s">
        <v>143</v>
      </c>
      <c r="H46" s="168" t="s">
        <v>202</v>
      </c>
      <c r="I46" s="149" t="s">
        <v>260</v>
      </c>
      <c r="J46" s="148">
        <f>SUM(O46:AC46)</f>
        <v>6952</v>
      </c>
      <c r="K46" s="149"/>
      <c r="L46" s="150">
        <v>43191</v>
      </c>
      <c r="M46" s="150">
        <v>44561</v>
      </c>
      <c r="N46" s="37" t="s">
        <v>26</v>
      </c>
      <c r="O46" s="42"/>
      <c r="P46" s="43">
        <v>1738</v>
      </c>
      <c r="Q46" s="43">
        <v>1738</v>
      </c>
      <c r="R46" s="43">
        <v>1738</v>
      </c>
      <c r="S46" s="43">
        <v>1738</v>
      </c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 x14ac:dyDescent="0.25">
      <c r="A47" s="145">
        <v>13</v>
      </c>
      <c r="B47" s="146"/>
      <c r="C47" s="147" t="s">
        <v>260</v>
      </c>
      <c r="D47" s="172" t="s">
        <v>250</v>
      </c>
      <c r="E47" s="166" t="s">
        <v>141</v>
      </c>
      <c r="F47" s="167" t="s">
        <v>142</v>
      </c>
      <c r="G47" s="166" t="s">
        <v>143</v>
      </c>
      <c r="H47" s="168" t="s">
        <v>202</v>
      </c>
      <c r="I47" s="149" t="s">
        <v>260</v>
      </c>
      <c r="J47" s="148">
        <f>SUM(O47:AC47)</f>
        <v>14777</v>
      </c>
      <c r="K47" s="149"/>
      <c r="L47" s="150">
        <v>45017</v>
      </c>
      <c r="M47" s="150" t="s">
        <v>263</v>
      </c>
      <c r="N47" s="37" t="s">
        <v>27</v>
      </c>
      <c r="O47" s="42"/>
      <c r="P47" s="43"/>
      <c r="Q47" s="43"/>
      <c r="R47" s="43"/>
      <c r="S47" s="43"/>
      <c r="T47" s="44"/>
      <c r="U47" s="44">
        <v>873</v>
      </c>
      <c r="V47" s="44">
        <v>1738</v>
      </c>
      <c r="W47" s="44">
        <v>1738</v>
      </c>
      <c r="X47" s="44">
        <v>1738</v>
      </c>
      <c r="Y47" s="44">
        <v>1738</v>
      </c>
      <c r="Z47" s="44">
        <v>1738</v>
      </c>
      <c r="AA47" s="44">
        <v>1738</v>
      </c>
      <c r="AB47" s="44">
        <v>1738</v>
      </c>
      <c r="AC47" s="45">
        <v>1738</v>
      </c>
    </row>
    <row r="48" spans="1:29" s="23" customFormat="1" x14ac:dyDescent="0.25">
      <c r="A48" s="1"/>
      <c r="B48" s="21"/>
      <c r="C48" s="2"/>
      <c r="D48" s="2"/>
      <c r="E48" s="2"/>
      <c r="F48" s="2"/>
      <c r="G48" s="2"/>
      <c r="H48" s="75"/>
      <c r="I48" s="22"/>
      <c r="J48" s="75"/>
      <c r="K48" s="22"/>
      <c r="L48" s="87"/>
      <c r="M48" s="81"/>
      <c r="N48" s="22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7" t="s">
        <v>2</v>
      </c>
      <c r="C49" s="9"/>
      <c r="D49" s="9"/>
      <c r="E49" s="9"/>
      <c r="F49" s="9"/>
      <c r="G49" s="9"/>
      <c r="H49" s="18"/>
      <c r="I49" s="18"/>
      <c r="J49" s="18"/>
      <c r="K49" s="18"/>
      <c r="L49" s="77"/>
      <c r="M49" s="77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x14ac:dyDescent="0.25">
      <c r="A50" s="1"/>
      <c r="B50" s="21"/>
      <c r="C50" s="32"/>
      <c r="D50" s="2"/>
      <c r="E50" s="76"/>
      <c r="F50" s="76"/>
      <c r="G50" s="76"/>
      <c r="H50" s="22"/>
      <c r="I50" s="22"/>
      <c r="J50" s="2"/>
      <c r="K50" s="22"/>
      <c r="L50" s="81"/>
      <c r="M50" s="81"/>
      <c r="N50" s="37"/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/>
    </row>
    <row r="51" spans="1:29" x14ac:dyDescent="0.25">
      <c r="A51" s="16"/>
      <c r="B51" s="17" t="s">
        <v>3</v>
      </c>
      <c r="C51" s="9"/>
      <c r="D51" s="9"/>
      <c r="E51" s="9"/>
      <c r="F51" s="9"/>
      <c r="G51" s="9"/>
      <c r="H51" s="18"/>
      <c r="I51" s="18"/>
      <c r="J51" s="34"/>
      <c r="K51" s="18"/>
      <c r="L51" s="77"/>
      <c r="M51" s="77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68"/>
    </row>
    <row r="52" spans="1:29" x14ac:dyDescent="0.25">
      <c r="A52" s="1"/>
      <c r="B52" s="21"/>
      <c r="C52" s="32"/>
      <c r="D52" s="2"/>
      <c r="E52" s="76"/>
      <c r="F52" s="76"/>
      <c r="G52" s="76"/>
      <c r="H52" s="22"/>
      <c r="I52" s="22"/>
      <c r="J52" s="2"/>
      <c r="K52" s="22"/>
      <c r="L52" s="81"/>
      <c r="M52" s="81"/>
      <c r="N52" s="37"/>
      <c r="O52" s="42"/>
      <c r="P52" s="43"/>
      <c r="Q52" s="43"/>
      <c r="R52" s="43"/>
      <c r="S52" s="43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 x14ac:dyDescent="0.25">
      <c r="A53" s="16"/>
      <c r="B53" s="18" t="s">
        <v>49</v>
      </c>
      <c r="C53" s="9"/>
      <c r="D53" s="9"/>
      <c r="E53" s="9"/>
      <c r="F53" s="9"/>
      <c r="G53" s="9"/>
      <c r="H53" s="18"/>
      <c r="I53" s="18"/>
      <c r="J53" s="18"/>
      <c r="K53" s="18"/>
      <c r="L53" s="77"/>
      <c r="M53" s="77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68"/>
    </row>
    <row r="54" spans="1:29" s="23" customFormat="1" x14ac:dyDescent="0.25">
      <c r="A54" s="69"/>
      <c r="B54" s="70" t="s">
        <v>1</v>
      </c>
      <c r="C54" s="34"/>
      <c r="D54" s="34"/>
      <c r="E54" s="34"/>
      <c r="F54" s="34"/>
      <c r="G54" s="34"/>
      <c r="H54" s="71"/>
      <c r="I54" s="71"/>
      <c r="J54" s="71"/>
      <c r="K54" s="71"/>
      <c r="L54" s="86"/>
      <c r="M54" s="86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2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1"/>
      <c r="M55" s="81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s="23" customFormat="1" x14ac:dyDescent="0.25">
      <c r="A56" s="69"/>
      <c r="B56" s="70" t="s">
        <v>2</v>
      </c>
      <c r="C56" s="34"/>
      <c r="D56" s="34"/>
      <c r="E56" s="34"/>
      <c r="F56" s="34"/>
      <c r="G56" s="34"/>
      <c r="H56" s="71"/>
      <c r="I56" s="71"/>
      <c r="J56" s="71"/>
      <c r="K56" s="71"/>
      <c r="L56" s="86"/>
      <c r="M56" s="86"/>
      <c r="N56" s="73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2"/>
    </row>
    <row r="57" spans="1:29" s="152" customFormat="1" ht="105" x14ac:dyDescent="0.25">
      <c r="A57" s="145">
        <v>11</v>
      </c>
      <c r="B57" s="146"/>
      <c r="C57" s="154" t="s">
        <v>251</v>
      </c>
      <c r="D57" s="157" t="s">
        <v>252</v>
      </c>
      <c r="E57" s="170" t="s">
        <v>130</v>
      </c>
      <c r="F57" s="166" t="s">
        <v>253</v>
      </c>
      <c r="G57" s="170" t="s">
        <v>254</v>
      </c>
      <c r="H57" s="149"/>
      <c r="I57" s="149" t="s">
        <v>255</v>
      </c>
      <c r="J57" s="148">
        <f>SUM(O57:AC57)</f>
        <v>1427</v>
      </c>
      <c r="K57" s="149"/>
      <c r="L57" s="150">
        <v>44562</v>
      </c>
      <c r="M57" s="150">
        <v>45291</v>
      </c>
      <c r="N57" s="20" t="s">
        <v>27</v>
      </c>
      <c r="O57" s="42"/>
      <c r="P57" s="43"/>
      <c r="Q57" s="43"/>
      <c r="R57" s="43"/>
      <c r="S57" s="43"/>
      <c r="T57" s="44">
        <v>562</v>
      </c>
      <c r="U57" s="44">
        <v>865</v>
      </c>
      <c r="V57" s="44"/>
      <c r="W57" s="44"/>
      <c r="X57" s="44"/>
      <c r="Y57" s="44"/>
      <c r="Z57" s="44"/>
      <c r="AA57" s="44"/>
      <c r="AB57" s="44"/>
      <c r="AC57" s="45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1"/>
      <c r="M58" s="81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3</v>
      </c>
      <c r="C59" s="34"/>
      <c r="D59" s="34"/>
      <c r="E59" s="34"/>
      <c r="F59" s="34"/>
      <c r="G59" s="34"/>
      <c r="H59" s="71"/>
      <c r="I59" s="71"/>
      <c r="J59" s="71"/>
      <c r="K59" s="71"/>
      <c r="L59" s="86"/>
      <c r="M59" s="86"/>
      <c r="N59" s="73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2"/>
    </row>
    <row r="60" spans="1:29" s="152" customFormat="1" ht="120" x14ac:dyDescent="0.25">
      <c r="A60" s="145">
        <v>10</v>
      </c>
      <c r="B60" s="146"/>
      <c r="C60" s="154" t="s">
        <v>251</v>
      </c>
      <c r="D60" s="157" t="s">
        <v>256</v>
      </c>
      <c r="E60" s="170" t="s">
        <v>109</v>
      </c>
      <c r="F60" s="166" t="s">
        <v>257</v>
      </c>
      <c r="G60" s="170" t="s">
        <v>148</v>
      </c>
      <c r="H60" s="149"/>
      <c r="I60" s="149" t="s">
        <v>255</v>
      </c>
      <c r="J60" s="148">
        <f>SUM(O60:AC60)</f>
        <v>1176</v>
      </c>
      <c r="K60" s="149"/>
      <c r="L60" s="150">
        <v>44562</v>
      </c>
      <c r="M60" s="150">
        <v>44926</v>
      </c>
      <c r="N60" s="20" t="s">
        <v>27</v>
      </c>
      <c r="O60" s="42"/>
      <c r="P60" s="43"/>
      <c r="Q60" s="43"/>
      <c r="R60" s="43"/>
      <c r="S60" s="43"/>
      <c r="T60" s="44">
        <v>1176</v>
      </c>
      <c r="U60" s="44"/>
      <c r="V60" s="44"/>
      <c r="W60" s="44"/>
      <c r="X60" s="44"/>
      <c r="Y60" s="44"/>
      <c r="Z60" s="44"/>
      <c r="AA60" s="44"/>
      <c r="AB60" s="44"/>
      <c r="AC60" s="45"/>
    </row>
    <row r="61" spans="1:29" x14ac:dyDescent="0.25">
      <c r="A61" s="1"/>
      <c r="B61" s="21"/>
      <c r="C61" s="2"/>
      <c r="D61" s="2"/>
      <c r="E61" s="2"/>
      <c r="F61" s="2"/>
      <c r="G61" s="2"/>
      <c r="H61" s="22"/>
      <c r="I61" s="22"/>
      <c r="J61" s="22"/>
      <c r="K61" s="22"/>
      <c r="L61" s="81"/>
      <c r="M61" s="81"/>
      <c r="N61" s="6"/>
      <c r="O61" s="42"/>
      <c r="P61" s="43"/>
      <c r="Q61" s="43"/>
      <c r="R61" s="43"/>
      <c r="S61" s="43"/>
      <c r="T61" s="44"/>
      <c r="U61" s="44"/>
      <c r="V61" s="44"/>
      <c r="W61" s="44"/>
      <c r="X61" s="44"/>
      <c r="Y61" s="44"/>
      <c r="Z61" s="44"/>
      <c r="AA61" s="44"/>
      <c r="AB61" s="44"/>
      <c r="AC61" s="45"/>
    </row>
    <row r="62" spans="1:29" x14ac:dyDescent="0.25">
      <c r="A62" s="16"/>
      <c r="B62" s="18" t="s">
        <v>50</v>
      </c>
      <c r="C62" s="9"/>
      <c r="D62" s="9"/>
      <c r="E62" s="9"/>
      <c r="F62" s="9"/>
      <c r="G62" s="9"/>
      <c r="H62" s="18"/>
      <c r="I62" s="18"/>
      <c r="J62" s="18"/>
      <c r="K62" s="18"/>
      <c r="L62" s="77"/>
      <c r="M62" s="77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68"/>
    </row>
    <row r="63" spans="1:29" s="23" customFormat="1" x14ac:dyDescent="0.25">
      <c r="A63" s="69"/>
      <c r="B63" s="70" t="s">
        <v>1</v>
      </c>
      <c r="C63" s="34"/>
      <c r="D63" s="34"/>
      <c r="E63" s="34"/>
      <c r="F63" s="34"/>
      <c r="G63" s="34"/>
      <c r="H63" s="71"/>
      <c r="I63" s="71"/>
      <c r="J63" s="71"/>
      <c r="K63" s="71"/>
      <c r="L63" s="86"/>
      <c r="M63" s="86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2"/>
    </row>
    <row r="64" spans="1:29" x14ac:dyDescent="0.25">
      <c r="A64" s="1"/>
      <c r="B64" s="21"/>
      <c r="C64" s="2"/>
      <c r="D64" s="2"/>
      <c r="E64" s="2"/>
      <c r="F64" s="2"/>
      <c r="G64" s="2"/>
      <c r="H64" s="22"/>
      <c r="I64" s="22"/>
      <c r="J64" s="22"/>
      <c r="K64" s="22"/>
      <c r="L64" s="81"/>
      <c r="M64" s="81"/>
      <c r="N64" s="6"/>
      <c r="O64" s="42"/>
      <c r="P64" s="43"/>
      <c r="Q64" s="43"/>
      <c r="R64" s="43"/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 s="23" customFormat="1" x14ac:dyDescent="0.25">
      <c r="A65" s="69"/>
      <c r="B65" s="70" t="s">
        <v>2</v>
      </c>
      <c r="C65" s="34"/>
      <c r="D65" s="34"/>
      <c r="E65" s="34"/>
      <c r="F65" s="34"/>
      <c r="G65" s="34"/>
      <c r="H65" s="71"/>
      <c r="I65" s="71"/>
      <c r="J65" s="71"/>
      <c r="K65" s="71"/>
      <c r="L65" s="86"/>
      <c r="M65" s="86"/>
      <c r="N65" s="73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2"/>
    </row>
    <row r="66" spans="1:29" x14ac:dyDescent="0.25">
      <c r="A66" s="1"/>
      <c r="B66" s="21"/>
      <c r="C66" s="2"/>
      <c r="D66" s="2"/>
      <c r="E66" s="2"/>
      <c r="F66" s="2"/>
      <c r="G66" s="2"/>
      <c r="H66" s="22"/>
      <c r="I66" s="22"/>
      <c r="J66" s="22"/>
      <c r="K66" s="22"/>
      <c r="L66" s="81"/>
      <c r="M66" s="81"/>
      <c r="N66" s="6"/>
      <c r="O66" s="42"/>
      <c r="P66" s="43"/>
      <c r="Q66" s="43"/>
      <c r="R66" s="43"/>
      <c r="S66" s="43"/>
      <c r="T66" s="44"/>
      <c r="U66" s="44"/>
      <c r="V66" s="44"/>
      <c r="W66" s="44"/>
      <c r="X66" s="44"/>
      <c r="Y66" s="44"/>
      <c r="Z66" s="44"/>
      <c r="AA66" s="44"/>
      <c r="AB66" s="44"/>
      <c r="AC66" s="45"/>
    </row>
    <row r="67" spans="1:29" s="23" customFormat="1" x14ac:dyDescent="0.25">
      <c r="A67" s="69"/>
      <c r="B67" s="70" t="s">
        <v>3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3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 ht="15.75" thickBot="1" x14ac:dyDescent="0.3">
      <c r="A68" s="1"/>
      <c r="B68" s="90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89"/>
    </row>
    <row r="69" spans="1:29" s="65" customFormat="1" ht="15.75" thickBot="1" x14ac:dyDescent="0.25">
      <c r="A69" s="58"/>
      <c r="B69" s="59" t="s">
        <v>0</v>
      </c>
      <c r="C69" s="59"/>
      <c r="D69" s="59"/>
      <c r="E69" s="59"/>
      <c r="F69" s="59"/>
      <c r="G69" s="59"/>
      <c r="H69" s="59"/>
      <c r="I69" s="59"/>
      <c r="J69" s="59">
        <f>SUM(J42:J68)</f>
        <v>26070</v>
      </c>
      <c r="K69" s="59">
        <v>1830</v>
      </c>
      <c r="L69" s="59"/>
      <c r="M69" s="59"/>
      <c r="N69" s="60"/>
      <c r="O69" s="61">
        <f t="shared" ref="O69:AC69" si="1">SUM(O12:O68)</f>
        <v>1829.5</v>
      </c>
      <c r="P69" s="62">
        <f t="shared" si="1"/>
        <v>1829.5</v>
      </c>
      <c r="Q69" s="62">
        <f t="shared" si="1"/>
        <v>1829.5</v>
      </c>
      <c r="R69" s="62">
        <f t="shared" si="1"/>
        <v>1829.5</v>
      </c>
      <c r="S69" s="62">
        <f t="shared" si="1"/>
        <v>1829.5</v>
      </c>
      <c r="T69" s="63">
        <f t="shared" si="1"/>
        <v>1829.5</v>
      </c>
      <c r="U69" s="63">
        <f t="shared" si="1"/>
        <v>1829.5</v>
      </c>
      <c r="V69" s="63">
        <f t="shared" si="1"/>
        <v>1829.5</v>
      </c>
      <c r="W69" s="63">
        <f t="shared" si="1"/>
        <v>1829.5</v>
      </c>
      <c r="X69" s="63">
        <f t="shared" si="1"/>
        <v>1829.5</v>
      </c>
      <c r="Y69" s="63">
        <f t="shared" si="1"/>
        <v>1829.5</v>
      </c>
      <c r="Z69" s="63">
        <f t="shared" si="1"/>
        <v>1829.5</v>
      </c>
      <c r="AA69" s="63">
        <f t="shared" si="1"/>
        <v>1829.5</v>
      </c>
      <c r="AB69" s="63">
        <f t="shared" si="1"/>
        <v>1829.5</v>
      </c>
      <c r="AC69" s="64">
        <f t="shared" si="1"/>
        <v>1829.5</v>
      </c>
    </row>
    <row r="70" spans="1:29" ht="15.75" x14ac:dyDescent="0.25">
      <c r="A70" s="24"/>
      <c r="B70" s="25"/>
      <c r="C70" s="25"/>
      <c r="D70" s="25"/>
      <c r="E70" s="25"/>
      <c r="F70" s="25"/>
      <c r="G70" s="25"/>
      <c r="H70" s="25"/>
      <c r="I70" s="26"/>
      <c r="K70" s="36" t="s">
        <v>59</v>
      </c>
    </row>
    <row r="71" spans="1:29" s="39" customFormat="1" ht="15.75" x14ac:dyDescent="0.25">
      <c r="K71" s="46"/>
    </row>
    <row r="72" spans="1:29" s="39" customFormat="1" ht="60" x14ac:dyDescent="0.25">
      <c r="A72" s="47"/>
      <c r="B72" s="48" t="s">
        <v>35</v>
      </c>
      <c r="C72" s="49" t="s">
        <v>36</v>
      </c>
      <c r="K72" s="46"/>
    </row>
    <row r="73" spans="1:29" s="39" customFormat="1" ht="15.75" x14ac:dyDescent="0.25">
      <c r="A73" s="50" t="s">
        <v>37</v>
      </c>
      <c r="B73" s="51" t="s">
        <v>60</v>
      </c>
      <c r="C73" s="52">
        <f>K69</f>
        <v>1830</v>
      </c>
      <c r="K73" s="46"/>
    </row>
    <row r="74" spans="1:29" s="39" customFormat="1" ht="15.75" x14ac:dyDescent="0.25">
      <c r="A74" s="50" t="s">
        <v>38</v>
      </c>
      <c r="B74" s="51" t="s">
        <v>61</v>
      </c>
      <c r="C74" s="52">
        <f>C73*4</f>
        <v>7320</v>
      </c>
      <c r="K74" s="46"/>
    </row>
    <row r="75" spans="1:29" s="39" customFormat="1" ht="15.75" thickBot="1" x14ac:dyDescent="0.3">
      <c r="A75" s="53" t="s">
        <v>39</v>
      </c>
      <c r="B75" s="54" t="s">
        <v>62</v>
      </c>
      <c r="C75" s="55">
        <f>C73*10</f>
        <v>18300</v>
      </c>
    </row>
    <row r="76" spans="1:29" s="39" customFormat="1" x14ac:dyDescent="0.25">
      <c r="A76" s="56"/>
      <c r="B76" s="57"/>
      <c r="C76" s="57"/>
    </row>
    <row r="78" spans="1:29" x14ac:dyDescent="0.25">
      <c r="B78" s="27"/>
    </row>
    <row r="79" spans="1:29" x14ac:dyDescent="0.25">
      <c r="B79" s="28"/>
    </row>
    <row r="80" spans="1:29" x14ac:dyDescent="0.25">
      <c r="B80" s="28"/>
    </row>
    <row r="81" spans="2:2" x14ac:dyDescent="0.25">
      <c r="B81" s="28"/>
    </row>
    <row r="82" spans="2:2" x14ac:dyDescent="0.25">
      <c r="B82" s="28"/>
    </row>
    <row r="84" spans="2:2" x14ac:dyDescent="0.25">
      <c r="B84" s="29"/>
    </row>
    <row r="92" spans="2:2" x14ac:dyDescent="0.25">
      <c r="B92" s="29"/>
    </row>
  </sheetData>
  <mergeCells count="50">
    <mergeCell ref="AB10:AB11"/>
    <mergeCell ref="L10:L11"/>
    <mergeCell ref="M10:M11"/>
    <mergeCell ref="T10:T11"/>
    <mergeCell ref="A1:AC1"/>
    <mergeCell ref="A2:AC2"/>
    <mergeCell ref="A3:J3"/>
    <mergeCell ref="K3:Q3"/>
    <mergeCell ref="R3:AC3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X10:X11"/>
    <mergeCell ref="Y10:Y11"/>
    <mergeCell ref="Z10:Z11"/>
    <mergeCell ref="AA10:AA11"/>
    <mergeCell ref="A9:A11"/>
    <mergeCell ref="B9:D10"/>
    <mergeCell ref="E9:G9"/>
    <mergeCell ref="H9:H11"/>
    <mergeCell ref="E10:E11"/>
    <mergeCell ref="F10:F11"/>
    <mergeCell ref="G10:G11"/>
    <mergeCell ref="J10:J11"/>
    <mergeCell ref="A22:C22"/>
    <mergeCell ref="A40:C40"/>
    <mergeCell ref="V10:V11"/>
    <mergeCell ref="W10:W11"/>
    <mergeCell ref="P10:P11"/>
    <mergeCell ref="N10:N11"/>
    <mergeCell ref="O10:O11"/>
    <mergeCell ref="Q10:Q11"/>
    <mergeCell ref="R10:R11"/>
    <mergeCell ref="S10:S11"/>
    <mergeCell ref="I9:I11"/>
    <mergeCell ref="U10:U11"/>
    <mergeCell ref="K9:K11"/>
    <mergeCell ref="L9:M9"/>
    <mergeCell ref="O9:AC9"/>
    <mergeCell ref="AC10:AC11"/>
  </mergeCells>
  <phoneticPr fontId="8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1"/>
  <sheetViews>
    <sheetView topLeftCell="A4" zoomScale="50" zoomScaleNormal="50" workbookViewId="0">
      <selection activeCell="D45" sqref="D45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22" t="s">
        <v>57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</row>
    <row r="2" spans="1:29" x14ac:dyDescent="0.25">
      <c r="A2" s="225" t="s">
        <v>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</row>
    <row r="3" spans="1:29" x14ac:dyDescent="0.25">
      <c r="A3" s="206" t="s">
        <v>7</v>
      </c>
      <c r="B3" s="207"/>
      <c r="C3" s="207"/>
      <c r="D3" s="207"/>
      <c r="E3" s="207"/>
      <c r="F3" s="207"/>
      <c r="G3" s="207"/>
      <c r="H3" s="207"/>
      <c r="I3" s="207"/>
      <c r="J3" s="207"/>
      <c r="K3" s="228" t="s">
        <v>276</v>
      </c>
      <c r="L3" s="228"/>
      <c r="M3" s="228"/>
      <c r="N3" s="228"/>
      <c r="O3" s="228"/>
      <c r="P3" s="228"/>
      <c r="Q3" s="228"/>
      <c r="R3" s="228" t="s">
        <v>197</v>
      </c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9"/>
    </row>
    <row r="4" spans="1:29" x14ac:dyDescent="0.25">
      <c r="A4" s="206" t="s">
        <v>8</v>
      </c>
      <c r="B4" s="207"/>
      <c r="C4" s="207"/>
      <c r="D4" s="207"/>
      <c r="E4" s="207"/>
      <c r="F4" s="207"/>
      <c r="G4" s="207"/>
      <c r="H4" s="207"/>
      <c r="I4" s="207"/>
      <c r="J4" s="207"/>
      <c r="K4" s="230" t="s">
        <v>24</v>
      </c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9"/>
    </row>
    <row r="5" spans="1:29" x14ac:dyDescent="0.25">
      <c r="A5" s="206" t="s">
        <v>22</v>
      </c>
      <c r="B5" s="207"/>
      <c r="C5" s="207"/>
      <c r="D5" s="207"/>
      <c r="E5" s="207"/>
      <c r="F5" s="207"/>
      <c r="G5" s="207"/>
      <c r="H5" s="207"/>
      <c r="I5" s="207"/>
      <c r="J5" s="207"/>
      <c r="K5" s="228" t="s">
        <v>40</v>
      </c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9"/>
    </row>
    <row r="6" spans="1:29" x14ac:dyDescent="0.25">
      <c r="A6" s="206" t="s">
        <v>9</v>
      </c>
      <c r="B6" s="207"/>
      <c r="C6" s="207"/>
      <c r="D6" s="207"/>
      <c r="E6" s="207"/>
      <c r="F6" s="207"/>
      <c r="G6" s="207"/>
      <c r="H6" s="207"/>
      <c r="I6" s="207"/>
      <c r="J6" s="207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9"/>
    </row>
    <row r="7" spans="1:29" x14ac:dyDescent="0.25">
      <c r="A7" s="206" t="s">
        <v>10</v>
      </c>
      <c r="B7" s="207"/>
      <c r="C7" s="207"/>
      <c r="D7" s="207"/>
      <c r="E7" s="207"/>
      <c r="F7" s="207"/>
      <c r="G7" s="207"/>
      <c r="H7" s="207"/>
      <c r="I7" s="207"/>
      <c r="J7" s="207"/>
      <c r="K7" s="288" t="s">
        <v>265</v>
      </c>
      <c r="L7" s="288"/>
      <c r="M7" s="288"/>
      <c r="N7" s="288"/>
      <c r="O7" s="288"/>
      <c r="P7" s="288"/>
      <c r="Q7" s="288"/>
      <c r="R7" s="270" t="s">
        <v>277</v>
      </c>
      <c r="S7" s="271"/>
      <c r="T7" s="271"/>
      <c r="U7" s="271"/>
      <c r="V7" s="271"/>
      <c r="W7" s="271"/>
      <c r="X7" s="271"/>
      <c r="Y7" s="271"/>
      <c r="Z7" s="271"/>
      <c r="AA7" s="271"/>
      <c r="AB7" s="271"/>
      <c r="AC7" s="273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 x14ac:dyDescent="0.25">
      <c r="A9" s="216" t="s">
        <v>11</v>
      </c>
      <c r="B9" s="214" t="s">
        <v>28</v>
      </c>
      <c r="C9" s="215"/>
      <c r="D9" s="216"/>
      <c r="E9" s="210" t="s">
        <v>29</v>
      </c>
      <c r="F9" s="240"/>
      <c r="G9" s="241"/>
      <c r="H9" s="212" t="s">
        <v>12</v>
      </c>
      <c r="I9" s="212" t="s">
        <v>13</v>
      </c>
      <c r="J9" s="38" t="s">
        <v>14</v>
      </c>
      <c r="K9" s="212" t="s">
        <v>58</v>
      </c>
      <c r="L9" s="212" t="s">
        <v>15</v>
      </c>
      <c r="M9" s="212"/>
      <c r="N9" s="38" t="s">
        <v>16</v>
      </c>
      <c r="O9" s="212" t="s">
        <v>17</v>
      </c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42"/>
    </row>
    <row r="10" spans="1:29" s="39" customFormat="1" ht="30" customHeight="1" x14ac:dyDescent="0.25">
      <c r="A10" s="219"/>
      <c r="B10" s="217"/>
      <c r="C10" s="218"/>
      <c r="D10" s="219"/>
      <c r="E10" s="210" t="s">
        <v>30</v>
      </c>
      <c r="F10" s="210" t="s">
        <v>31</v>
      </c>
      <c r="G10" s="210" t="s">
        <v>32</v>
      </c>
      <c r="H10" s="212"/>
      <c r="I10" s="212"/>
      <c r="J10" s="237" t="s">
        <v>18</v>
      </c>
      <c r="K10" s="212"/>
      <c r="L10" s="231" t="s">
        <v>19</v>
      </c>
      <c r="M10" s="231" t="s">
        <v>20</v>
      </c>
      <c r="N10" s="235" t="s">
        <v>21</v>
      </c>
      <c r="O10" s="220">
        <v>1</v>
      </c>
      <c r="P10" s="233">
        <v>2</v>
      </c>
      <c r="Q10" s="233">
        <v>3</v>
      </c>
      <c r="R10" s="233">
        <v>4</v>
      </c>
      <c r="S10" s="233">
        <v>5</v>
      </c>
      <c r="T10" s="204">
        <v>6</v>
      </c>
      <c r="U10" s="204">
        <v>7</v>
      </c>
      <c r="V10" s="204">
        <v>8</v>
      </c>
      <c r="W10" s="204">
        <v>9</v>
      </c>
      <c r="X10" s="204">
        <v>10</v>
      </c>
      <c r="Y10" s="204">
        <v>11</v>
      </c>
      <c r="Z10" s="204">
        <v>12</v>
      </c>
      <c r="AA10" s="204">
        <v>13</v>
      </c>
      <c r="AB10" s="204">
        <v>14</v>
      </c>
      <c r="AC10" s="243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11"/>
      <c r="F11" s="211"/>
      <c r="G11" s="211"/>
      <c r="H11" s="213"/>
      <c r="I11" s="213"/>
      <c r="J11" s="238"/>
      <c r="K11" s="213"/>
      <c r="L11" s="232"/>
      <c r="M11" s="232"/>
      <c r="N11" s="236"/>
      <c r="O11" s="221"/>
      <c r="P11" s="234"/>
      <c r="Q11" s="234"/>
      <c r="R11" s="234"/>
      <c r="S11" s="234"/>
      <c r="T11" s="205"/>
      <c r="U11" s="205"/>
      <c r="V11" s="205"/>
      <c r="W11" s="205"/>
      <c r="X11" s="205"/>
      <c r="Y11" s="205"/>
      <c r="Z11" s="205"/>
      <c r="AA11" s="205"/>
      <c r="AB11" s="205"/>
      <c r="AC11" s="244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278</v>
      </c>
      <c r="J12" s="2">
        <f>SUM(O12:AC12)</f>
        <v>181.49999999999997</v>
      </c>
      <c r="K12" s="22"/>
      <c r="L12" s="81">
        <v>42736</v>
      </c>
      <c r="M12" s="81">
        <v>48213</v>
      </c>
      <c r="N12" s="37"/>
      <c r="O12" s="42">
        <f t="shared" ref="O12:AC12" si="0">0.05*$K$68</f>
        <v>12.100000000000001</v>
      </c>
      <c r="P12" s="43">
        <f t="shared" si="0"/>
        <v>12.100000000000001</v>
      </c>
      <c r="Q12" s="43">
        <f t="shared" si="0"/>
        <v>12.100000000000001</v>
      </c>
      <c r="R12" s="43">
        <f t="shared" si="0"/>
        <v>12.100000000000001</v>
      </c>
      <c r="S12" s="43">
        <f t="shared" si="0"/>
        <v>12.100000000000001</v>
      </c>
      <c r="T12" s="44">
        <f t="shared" si="0"/>
        <v>12.100000000000001</v>
      </c>
      <c r="U12" s="44">
        <f t="shared" si="0"/>
        <v>12.100000000000001</v>
      </c>
      <c r="V12" s="44">
        <f t="shared" si="0"/>
        <v>12.100000000000001</v>
      </c>
      <c r="W12" s="44">
        <f t="shared" si="0"/>
        <v>12.100000000000001</v>
      </c>
      <c r="X12" s="44">
        <f t="shared" si="0"/>
        <v>12.100000000000001</v>
      </c>
      <c r="Y12" s="44">
        <f t="shared" si="0"/>
        <v>12.100000000000001</v>
      </c>
      <c r="Z12" s="44">
        <f t="shared" si="0"/>
        <v>12.100000000000001</v>
      </c>
      <c r="AA12" s="44">
        <f t="shared" si="0"/>
        <v>12.100000000000001</v>
      </c>
      <c r="AB12" s="44">
        <f t="shared" si="0"/>
        <v>12.100000000000001</v>
      </c>
      <c r="AC12" s="45">
        <f t="shared" si="0"/>
        <v>12.100000000000001</v>
      </c>
    </row>
    <row r="13" spans="1:29" x14ac:dyDescent="0.25">
      <c r="A13" s="1">
        <v>2</v>
      </c>
      <c r="B13" s="21"/>
      <c r="C13" s="2"/>
      <c r="D13" s="19"/>
      <c r="E13" s="3"/>
      <c r="F13" s="41"/>
      <c r="G13" s="31"/>
      <c r="H13" s="22"/>
      <c r="I13" s="22"/>
      <c r="J13" s="2"/>
      <c r="K13" s="22"/>
      <c r="L13" s="81"/>
      <c r="M13" s="81"/>
      <c r="N13" s="37"/>
      <c r="O13" s="42"/>
      <c r="P13" s="43"/>
      <c r="Q13" s="43"/>
      <c r="R13" s="43"/>
      <c r="S13" s="43"/>
      <c r="T13" s="44"/>
      <c r="U13" s="44"/>
      <c r="V13" s="44"/>
      <c r="W13" s="44"/>
      <c r="X13" s="44"/>
      <c r="Y13" s="44"/>
      <c r="Z13" s="44"/>
      <c r="AA13" s="44"/>
      <c r="AB13" s="44"/>
      <c r="AC13" s="45"/>
    </row>
    <row r="14" spans="1:29" x14ac:dyDescent="0.25">
      <c r="A14" s="12"/>
      <c r="B14" s="13" t="s">
        <v>44</v>
      </c>
      <c r="C14" s="14"/>
      <c r="D14" s="14"/>
      <c r="E14" s="14"/>
      <c r="F14" s="14"/>
      <c r="G14" s="14"/>
      <c r="H14" s="15"/>
      <c r="I14" s="9"/>
      <c r="J14" s="15"/>
      <c r="K14" s="9"/>
      <c r="L14" s="82"/>
      <c r="M14" s="77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</row>
    <row r="15" spans="1:29" ht="15" customHeight="1" x14ac:dyDescent="0.25">
      <c r="A15" s="16"/>
      <c r="B15" s="17" t="s">
        <v>1</v>
      </c>
      <c r="C15" s="9"/>
      <c r="D15" s="9"/>
      <c r="E15" s="9"/>
      <c r="F15" s="9"/>
      <c r="G15" s="9"/>
      <c r="H15" s="15"/>
      <c r="I15" s="18"/>
      <c r="J15" s="15"/>
      <c r="K15" s="18"/>
      <c r="L15" s="82"/>
      <c r="M15" s="77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</row>
    <row r="16" spans="1:29" x14ac:dyDescent="0.25">
      <c r="A16" s="1"/>
      <c r="B16" s="21"/>
      <c r="C16" s="2"/>
      <c r="D16" s="3"/>
      <c r="E16" s="3"/>
      <c r="F16" s="30"/>
      <c r="G16" s="3"/>
      <c r="H16" s="4"/>
      <c r="I16" s="5"/>
      <c r="J16" s="2"/>
      <c r="K16" s="5"/>
      <c r="L16" s="83"/>
      <c r="M16" s="84"/>
      <c r="N16" s="20"/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/>
      <c r="Z16" s="44"/>
      <c r="AA16" s="44"/>
      <c r="AB16" s="44"/>
      <c r="AC16" s="45"/>
    </row>
    <row r="17" spans="1:29" x14ac:dyDescent="0.25">
      <c r="A17" s="16"/>
      <c r="B17" s="17" t="s">
        <v>2</v>
      </c>
      <c r="C17" s="9"/>
      <c r="D17" s="9"/>
      <c r="E17" s="9"/>
      <c r="F17" s="9"/>
      <c r="G17" s="9"/>
      <c r="H17" s="18"/>
      <c r="I17" s="18"/>
      <c r="J17" s="34"/>
      <c r="K17" s="18"/>
      <c r="L17" s="77"/>
      <c r="M17" s="77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</row>
    <row r="18" spans="1:29" s="152" customFormat="1" x14ac:dyDescent="0.25">
      <c r="A18" s="145"/>
      <c r="B18" s="146"/>
      <c r="C18" s="154"/>
      <c r="D18" s="154"/>
      <c r="E18" s="164"/>
      <c r="F18" s="166"/>
      <c r="G18" s="170"/>
      <c r="H18" s="149"/>
      <c r="I18" s="149"/>
      <c r="J18" s="148"/>
      <c r="K18" s="149"/>
      <c r="L18" s="150"/>
      <c r="M18" s="150"/>
      <c r="N18" s="20"/>
      <c r="O18" s="42"/>
      <c r="P18" s="43"/>
      <c r="Q18" s="43"/>
      <c r="R18" s="43"/>
      <c r="S18" s="43"/>
      <c r="T18" s="44"/>
      <c r="U18" s="44"/>
      <c r="V18" s="44"/>
      <c r="W18" s="44"/>
      <c r="X18" s="44"/>
      <c r="Y18" s="44"/>
      <c r="Z18" s="44"/>
      <c r="AA18" s="44"/>
      <c r="AB18" s="44"/>
      <c r="AC18" s="45"/>
    </row>
    <row r="19" spans="1:29" x14ac:dyDescent="0.25">
      <c r="A19" s="16"/>
      <c r="B19" s="17" t="s">
        <v>3</v>
      </c>
      <c r="C19" s="9"/>
      <c r="D19" s="9"/>
      <c r="E19" s="9"/>
      <c r="F19" s="9"/>
      <c r="G19" s="9"/>
      <c r="H19" s="18"/>
      <c r="I19" s="18"/>
      <c r="J19" s="34"/>
      <c r="K19" s="18"/>
      <c r="L19" s="77"/>
      <c r="M19" s="77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68"/>
    </row>
    <row r="20" spans="1:29" ht="15.75" thickBot="1" x14ac:dyDescent="0.3">
      <c r="A20" s="1"/>
      <c r="B20" s="21"/>
      <c r="C20" s="31"/>
      <c r="D20" s="35"/>
      <c r="E20" s="31"/>
      <c r="F20" s="66"/>
      <c r="G20" s="31"/>
      <c r="H20" s="22"/>
      <c r="I20" s="22"/>
      <c r="J20" s="2"/>
      <c r="K20" s="22"/>
      <c r="L20" s="81"/>
      <c r="M20" s="81"/>
      <c r="N20" s="20"/>
      <c r="O20" s="42"/>
      <c r="P20" s="43"/>
      <c r="Q20" s="43"/>
      <c r="R20" s="43"/>
      <c r="S20" s="43"/>
      <c r="T20" s="44"/>
      <c r="U20" s="44"/>
      <c r="V20" s="44"/>
      <c r="W20" s="44"/>
      <c r="X20" s="44"/>
      <c r="Y20" s="44"/>
      <c r="Z20" s="44"/>
      <c r="AA20" s="44"/>
      <c r="AB20" s="44"/>
      <c r="AC20" s="45"/>
    </row>
    <row r="21" spans="1:29" ht="15.75" thickBot="1" x14ac:dyDescent="0.3">
      <c r="A21" s="101"/>
      <c r="B21" s="59" t="s">
        <v>0</v>
      </c>
      <c r="C21" s="59"/>
      <c r="D21" s="59"/>
      <c r="E21" s="59"/>
      <c r="F21" s="59"/>
      <c r="G21" s="59"/>
      <c r="H21" s="59"/>
      <c r="I21" s="59"/>
      <c r="J21" s="59">
        <f>SUM(J12:J20)</f>
        <v>181.49999999999997</v>
      </c>
      <c r="K21" s="59"/>
      <c r="L21" s="85"/>
      <c r="M21" s="85"/>
      <c r="N21" s="102"/>
      <c r="O21" s="103"/>
      <c r="P21" s="104"/>
      <c r="Q21" s="104"/>
      <c r="R21" s="104"/>
      <c r="S21" s="104"/>
      <c r="T21" s="105"/>
      <c r="U21" s="105"/>
      <c r="V21" s="105"/>
      <c r="W21" s="105"/>
      <c r="X21" s="105"/>
      <c r="Y21" s="105"/>
      <c r="Z21" s="105"/>
      <c r="AA21" s="105"/>
      <c r="AB21" s="105"/>
      <c r="AC21" s="106"/>
    </row>
    <row r="22" spans="1:29" x14ac:dyDescent="0.25">
      <c r="A22" s="24"/>
      <c r="B22" s="25"/>
      <c r="C22" s="25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201" t="s">
        <v>42</v>
      </c>
      <c r="B23" s="201"/>
      <c r="C23" s="201"/>
      <c r="D23" s="25"/>
      <c r="E23" s="25"/>
      <c r="F23" s="25"/>
      <c r="G23" s="25"/>
      <c r="H23" s="25"/>
      <c r="I23" s="26"/>
      <c r="L23" s="78"/>
      <c r="M23" s="78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</row>
    <row r="24" spans="1:29" x14ac:dyDescent="0.25">
      <c r="A24" s="10"/>
      <c r="B24" s="6"/>
      <c r="C24" s="40" t="s">
        <v>6</v>
      </c>
      <c r="D24" s="40" t="s">
        <v>5</v>
      </c>
      <c r="E24" s="10"/>
      <c r="F24" s="10"/>
      <c r="G24" s="10"/>
      <c r="H24" s="8"/>
      <c r="I24" s="11"/>
      <c r="J24" s="8"/>
      <c r="K24" s="11"/>
      <c r="L24" s="79"/>
      <c r="M24" s="80"/>
      <c r="N24" s="6"/>
      <c r="O24" s="42"/>
      <c r="P24" s="43"/>
      <c r="Q24" s="43"/>
      <c r="R24" s="43"/>
      <c r="S24" s="43"/>
      <c r="T24" s="44"/>
      <c r="U24" s="44"/>
      <c r="V24" s="44"/>
      <c r="W24" s="44"/>
      <c r="X24" s="44"/>
      <c r="Y24" s="44"/>
      <c r="Z24" s="44"/>
      <c r="AA24" s="44"/>
      <c r="AB24" s="44"/>
      <c r="AC24" s="45"/>
    </row>
    <row r="25" spans="1:29" x14ac:dyDescent="0.25">
      <c r="A25" s="12"/>
      <c r="B25" s="13" t="s">
        <v>43</v>
      </c>
      <c r="C25" s="14"/>
      <c r="D25" s="14"/>
      <c r="E25" s="14"/>
      <c r="F25" s="14"/>
      <c r="G25" s="14"/>
      <c r="H25" s="15"/>
      <c r="I25" s="9"/>
      <c r="J25" s="15"/>
      <c r="K25" s="9"/>
      <c r="L25" s="82"/>
      <c r="M25" s="77"/>
      <c r="N25" s="9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x14ac:dyDescent="0.25">
      <c r="A26" s="16"/>
      <c r="B26" s="17" t="s">
        <v>1</v>
      </c>
      <c r="C26" s="9"/>
      <c r="D26" s="9"/>
      <c r="E26" s="9"/>
      <c r="F26" s="9"/>
      <c r="G26" s="9"/>
      <c r="H26" s="15"/>
      <c r="I26" s="18"/>
      <c r="J26" s="15"/>
      <c r="K26" s="18"/>
      <c r="L26" s="82"/>
      <c r="M26" s="77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8"/>
    </row>
    <row r="27" spans="1:29" s="23" customFormat="1" x14ac:dyDescent="0.25">
      <c r="A27" s="1"/>
      <c r="B27" s="21"/>
      <c r="C27" s="2"/>
      <c r="D27" s="2"/>
      <c r="E27" s="2"/>
      <c r="F27" s="2"/>
      <c r="G27" s="2"/>
      <c r="H27" s="75"/>
      <c r="I27" s="22"/>
      <c r="J27" s="75"/>
      <c r="K27" s="22"/>
      <c r="L27" s="87"/>
      <c r="M27" s="81"/>
      <c r="N27" s="22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2</v>
      </c>
      <c r="C28" s="9"/>
      <c r="D28" s="9"/>
      <c r="E28" s="9"/>
      <c r="F28" s="9"/>
      <c r="G28" s="9"/>
      <c r="H28" s="18"/>
      <c r="I28" s="18"/>
      <c r="J28" s="18"/>
      <c r="K28" s="18"/>
      <c r="L28" s="77"/>
      <c r="M28" s="77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8"/>
    </row>
    <row r="29" spans="1:29" x14ac:dyDescent="0.25">
      <c r="A29" s="1"/>
      <c r="B29" s="21"/>
      <c r="C29" s="32"/>
      <c r="D29" s="2"/>
      <c r="E29" s="76"/>
      <c r="F29" s="76"/>
      <c r="G29" s="76"/>
      <c r="H29" s="22"/>
      <c r="I29" s="22"/>
      <c r="J29" s="2"/>
      <c r="K29" s="22"/>
      <c r="L29" s="81"/>
      <c r="M29" s="81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7" t="s">
        <v>3</v>
      </c>
      <c r="C30" s="9"/>
      <c r="D30" s="9"/>
      <c r="E30" s="9"/>
      <c r="F30" s="9"/>
      <c r="G30" s="9"/>
      <c r="H30" s="18"/>
      <c r="I30" s="18"/>
      <c r="J30" s="34"/>
      <c r="K30" s="18"/>
      <c r="L30" s="77"/>
      <c r="M30" s="77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8"/>
    </row>
    <row r="31" spans="1:29" x14ac:dyDescent="0.25">
      <c r="A31" s="1"/>
      <c r="B31" s="21"/>
      <c r="C31" s="32"/>
      <c r="D31" s="2"/>
      <c r="E31" s="76"/>
      <c r="F31" s="76"/>
      <c r="G31" s="76"/>
      <c r="H31" s="22"/>
      <c r="I31" s="22"/>
      <c r="J31" s="2"/>
      <c r="K31" s="22"/>
      <c r="L31" s="81"/>
      <c r="M31" s="81"/>
      <c r="N31" s="37"/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/>
      <c r="AB31" s="44"/>
      <c r="AC31" s="45"/>
    </row>
    <row r="32" spans="1:29" x14ac:dyDescent="0.25">
      <c r="A32" s="16"/>
      <c r="B32" s="18" t="s">
        <v>45</v>
      </c>
      <c r="C32" s="9"/>
      <c r="D32" s="9"/>
      <c r="E32" s="9"/>
      <c r="F32" s="9"/>
      <c r="G32" s="9"/>
      <c r="H32" s="18"/>
      <c r="I32" s="18"/>
      <c r="J32" s="18"/>
      <c r="K32" s="18"/>
      <c r="L32" s="77"/>
      <c r="M32" s="77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68"/>
    </row>
    <row r="33" spans="1:29" s="23" customFormat="1" x14ac:dyDescent="0.25">
      <c r="A33" s="69"/>
      <c r="B33" s="70" t="s">
        <v>1</v>
      </c>
      <c r="C33" s="34"/>
      <c r="D33" s="34"/>
      <c r="E33" s="34"/>
      <c r="F33" s="34"/>
      <c r="G33" s="34"/>
      <c r="H33" s="71"/>
      <c r="I33" s="71"/>
      <c r="J33" s="71"/>
      <c r="K33" s="71"/>
      <c r="L33" s="86"/>
      <c r="M33" s="86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2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81"/>
      <c r="M34" s="81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9"/>
      <c r="B35" s="70" t="s">
        <v>2</v>
      </c>
      <c r="C35" s="34"/>
      <c r="D35" s="34"/>
      <c r="E35" s="34"/>
      <c r="F35" s="34"/>
      <c r="G35" s="34"/>
      <c r="H35" s="71"/>
      <c r="I35" s="71"/>
      <c r="J35" s="71"/>
      <c r="K35" s="71"/>
      <c r="L35" s="86"/>
      <c r="M35" s="86"/>
      <c r="N35" s="73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2"/>
    </row>
    <row r="36" spans="1:29" x14ac:dyDescent="0.25">
      <c r="A36" s="1"/>
      <c r="B36" s="21"/>
      <c r="C36" s="2"/>
      <c r="D36" s="2"/>
      <c r="E36" s="2"/>
      <c r="F36" s="2"/>
      <c r="G36" s="2"/>
      <c r="H36" s="22"/>
      <c r="I36" s="22"/>
      <c r="J36" s="22"/>
      <c r="K36" s="22"/>
      <c r="L36" s="81"/>
      <c r="M36" s="81"/>
      <c r="N36" s="6"/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/>
    </row>
    <row r="37" spans="1:29" s="23" customFormat="1" x14ac:dyDescent="0.25">
      <c r="A37" s="69"/>
      <c r="B37" s="70" t="s">
        <v>3</v>
      </c>
      <c r="C37" s="34"/>
      <c r="D37" s="34"/>
      <c r="E37" s="34"/>
      <c r="F37" s="34"/>
      <c r="G37" s="34"/>
      <c r="H37" s="71"/>
      <c r="I37" s="71"/>
      <c r="J37" s="71"/>
      <c r="K37" s="71"/>
      <c r="L37" s="86"/>
      <c r="M37" s="86"/>
      <c r="N37" s="73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2"/>
    </row>
    <row r="38" spans="1:29" ht="15.75" thickBot="1" x14ac:dyDescent="0.3">
      <c r="A38" s="93"/>
      <c r="B38" s="94"/>
      <c r="C38" s="96"/>
      <c r="D38" s="96"/>
      <c r="E38" s="96"/>
      <c r="F38" s="96"/>
      <c r="G38" s="96"/>
      <c r="H38" s="95"/>
      <c r="I38" s="95"/>
      <c r="J38" s="95"/>
      <c r="K38" s="95"/>
      <c r="L38" s="97"/>
      <c r="M38" s="97"/>
      <c r="N38" s="107"/>
      <c r="O38" s="98"/>
      <c r="P38" s="99"/>
      <c r="Q38" s="99"/>
      <c r="R38" s="99"/>
      <c r="S38" s="99"/>
      <c r="T38" s="100"/>
      <c r="U38" s="100"/>
      <c r="V38" s="100"/>
      <c r="W38" s="100"/>
      <c r="X38" s="100"/>
      <c r="Y38" s="100"/>
      <c r="Z38" s="100"/>
      <c r="AA38" s="100"/>
      <c r="AB38" s="100"/>
      <c r="AC38" s="89"/>
    </row>
    <row r="39" spans="1:29" ht="15.75" thickBot="1" x14ac:dyDescent="0.3">
      <c r="A39" s="115"/>
      <c r="B39" s="116" t="s">
        <v>46</v>
      </c>
      <c r="C39" s="117"/>
      <c r="D39" s="117"/>
      <c r="E39" s="117"/>
      <c r="F39" s="117"/>
      <c r="G39" s="117"/>
      <c r="H39" s="118"/>
      <c r="I39" s="118"/>
      <c r="J39" s="118">
        <f>SUM(J25:J38)</f>
        <v>0</v>
      </c>
      <c r="K39" s="118"/>
      <c r="L39" s="119"/>
      <c r="M39" s="119"/>
      <c r="N39" s="102"/>
      <c r="O39" s="120"/>
      <c r="P39" s="121"/>
      <c r="Q39" s="121"/>
      <c r="R39" s="121"/>
      <c r="S39" s="121"/>
      <c r="T39" s="122"/>
      <c r="U39" s="122"/>
      <c r="V39" s="122"/>
      <c r="W39" s="122"/>
      <c r="X39" s="122"/>
      <c r="Y39" s="122"/>
      <c r="Z39" s="122"/>
      <c r="AA39" s="122"/>
      <c r="AB39" s="122"/>
      <c r="AC39" s="123"/>
    </row>
    <row r="40" spans="1:29" ht="15.75" thickBot="1" x14ac:dyDescent="0.3">
      <c r="A40" s="108"/>
      <c r="B40" s="109"/>
      <c r="C40" s="110"/>
      <c r="D40" s="110"/>
      <c r="E40" s="110"/>
      <c r="F40" s="110"/>
      <c r="G40" s="110"/>
      <c r="H40" s="111"/>
      <c r="I40" s="111"/>
      <c r="J40" s="112"/>
      <c r="K40" s="112"/>
      <c r="L40" s="113"/>
      <c r="M40" s="113"/>
      <c r="N40" s="112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114"/>
    </row>
    <row r="41" spans="1:29" x14ac:dyDescent="0.25">
      <c r="A41" s="201" t="s">
        <v>47</v>
      </c>
      <c r="B41" s="201"/>
      <c r="C41" s="201"/>
      <c r="D41" s="25"/>
      <c r="E41" s="25"/>
      <c r="F41" s="25"/>
      <c r="G41" s="25"/>
      <c r="H41" s="25"/>
      <c r="I41" s="26"/>
      <c r="L41" s="78"/>
      <c r="M41" s="78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</row>
    <row r="42" spans="1:29" x14ac:dyDescent="0.25">
      <c r="A42" s="10"/>
      <c r="B42" s="6"/>
      <c r="C42" s="40" t="s">
        <v>6</v>
      </c>
      <c r="D42" s="40" t="s">
        <v>5</v>
      </c>
      <c r="E42" s="10"/>
      <c r="F42" s="10"/>
      <c r="G42" s="10"/>
      <c r="H42" s="8"/>
      <c r="I42" s="11"/>
      <c r="J42" s="8"/>
      <c r="K42" s="11"/>
      <c r="L42" s="79"/>
      <c r="M42" s="80"/>
      <c r="N42" s="6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2"/>
      <c r="B43" s="13" t="s">
        <v>48</v>
      </c>
      <c r="C43" s="14"/>
      <c r="D43" s="14"/>
      <c r="E43" s="14"/>
      <c r="F43" s="14"/>
      <c r="G43" s="14"/>
      <c r="H43" s="15"/>
      <c r="I43" s="9"/>
      <c r="J43" s="15"/>
      <c r="K43" s="9"/>
      <c r="L43" s="82"/>
      <c r="M43" s="77"/>
      <c r="N43" s="9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x14ac:dyDescent="0.25">
      <c r="A44" s="16"/>
      <c r="B44" s="17" t="s">
        <v>1</v>
      </c>
      <c r="C44" s="9"/>
      <c r="D44" s="9"/>
      <c r="E44" s="9"/>
      <c r="F44" s="9"/>
      <c r="G44" s="9"/>
      <c r="H44" s="15"/>
      <c r="I44" s="18"/>
      <c r="J44" s="15"/>
      <c r="K44" s="18"/>
      <c r="L44" s="82"/>
      <c r="M44" s="77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68"/>
    </row>
    <row r="45" spans="1:29" s="152" customFormat="1" ht="90" x14ac:dyDescent="0.25">
      <c r="A45" s="145">
        <v>3</v>
      </c>
      <c r="B45" s="146"/>
      <c r="C45" s="147" t="s">
        <v>268</v>
      </c>
      <c r="D45" s="140" t="s">
        <v>269</v>
      </c>
      <c r="E45" s="166" t="s">
        <v>97</v>
      </c>
      <c r="F45" s="166" t="s">
        <v>142</v>
      </c>
      <c r="G45" s="166" t="s">
        <v>143</v>
      </c>
      <c r="H45" s="168" t="s">
        <v>202</v>
      </c>
      <c r="I45" s="149" t="s">
        <v>270</v>
      </c>
      <c r="J45" s="148">
        <f>SUM(O45:AC45)</f>
        <v>187</v>
      </c>
      <c r="K45" s="149"/>
      <c r="L45" s="150">
        <v>42826</v>
      </c>
      <c r="M45" s="150">
        <v>43100</v>
      </c>
      <c r="N45" s="37" t="s">
        <v>25</v>
      </c>
      <c r="O45" s="42">
        <v>187</v>
      </c>
      <c r="P45" s="43"/>
      <c r="Q45" s="43"/>
      <c r="R45" s="43"/>
      <c r="S45" s="43"/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 x14ac:dyDescent="0.25">
      <c r="A46" s="145">
        <v>3</v>
      </c>
      <c r="B46" s="146"/>
      <c r="C46" s="147" t="s">
        <v>268</v>
      </c>
      <c r="D46" s="140" t="s">
        <v>269</v>
      </c>
      <c r="E46" s="166" t="s">
        <v>97</v>
      </c>
      <c r="F46" s="166" t="s">
        <v>142</v>
      </c>
      <c r="G46" s="166" t="s">
        <v>143</v>
      </c>
      <c r="H46" s="168" t="s">
        <v>202</v>
      </c>
      <c r="I46" s="149" t="s">
        <v>270</v>
      </c>
      <c r="J46" s="148">
        <f>SUM(O46:AC46)</f>
        <v>748</v>
      </c>
      <c r="K46" s="149"/>
      <c r="L46" s="150">
        <v>43191</v>
      </c>
      <c r="M46" s="150">
        <v>44561</v>
      </c>
      <c r="N46" s="37" t="s">
        <v>26</v>
      </c>
      <c r="O46" s="42"/>
      <c r="P46" s="43">
        <v>187</v>
      </c>
      <c r="Q46" s="43">
        <v>187</v>
      </c>
      <c r="R46" s="43">
        <v>187</v>
      </c>
      <c r="S46" s="43">
        <v>187</v>
      </c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 x14ac:dyDescent="0.25">
      <c r="A47" s="145">
        <v>3</v>
      </c>
      <c r="B47" s="146"/>
      <c r="C47" s="147" t="s">
        <v>268</v>
      </c>
      <c r="D47" s="140" t="s">
        <v>269</v>
      </c>
      <c r="E47" s="166" t="s">
        <v>97</v>
      </c>
      <c r="F47" s="166" t="s">
        <v>142</v>
      </c>
      <c r="G47" s="166" t="s">
        <v>143</v>
      </c>
      <c r="H47" s="168" t="s">
        <v>202</v>
      </c>
      <c r="I47" s="149" t="s">
        <v>270</v>
      </c>
      <c r="J47" s="148">
        <f>SUM(O47:AC47)</f>
        <v>1945</v>
      </c>
      <c r="K47" s="149"/>
      <c r="L47" s="150">
        <v>44652</v>
      </c>
      <c r="M47" s="150">
        <v>48213</v>
      </c>
      <c r="N47" s="37" t="s">
        <v>27</v>
      </c>
      <c r="O47" s="42"/>
      <c r="P47" s="43"/>
      <c r="Q47" s="43"/>
      <c r="R47" s="43"/>
      <c r="S47" s="43"/>
      <c r="T47" s="44">
        <v>230</v>
      </c>
      <c r="U47" s="44">
        <v>230</v>
      </c>
      <c r="V47" s="44">
        <v>230</v>
      </c>
      <c r="W47" s="44">
        <v>230</v>
      </c>
      <c r="X47" s="44">
        <v>230</v>
      </c>
      <c r="Y47" s="44">
        <v>230</v>
      </c>
      <c r="Z47" s="44">
        <v>175</v>
      </c>
      <c r="AA47" s="44">
        <v>130</v>
      </c>
      <c r="AB47" s="44">
        <v>130</v>
      </c>
      <c r="AC47" s="45">
        <v>130</v>
      </c>
    </row>
    <row r="48" spans="1:29" s="152" customFormat="1" ht="90" x14ac:dyDescent="0.25">
      <c r="A48" s="145">
        <v>4</v>
      </c>
      <c r="B48" s="146"/>
      <c r="C48" s="147" t="s">
        <v>279</v>
      </c>
      <c r="D48" s="148" t="s">
        <v>280</v>
      </c>
      <c r="E48" s="166" t="s">
        <v>97</v>
      </c>
      <c r="F48" s="166" t="s">
        <v>205</v>
      </c>
      <c r="G48" s="166" t="s">
        <v>143</v>
      </c>
      <c r="H48" s="168" t="s">
        <v>202</v>
      </c>
      <c r="I48" s="149" t="s">
        <v>278</v>
      </c>
      <c r="J48" s="148">
        <f>SUM(O48:AC48)</f>
        <v>355</v>
      </c>
      <c r="K48" s="149"/>
      <c r="L48" s="150">
        <v>46844</v>
      </c>
      <c r="M48" s="150">
        <v>48213</v>
      </c>
      <c r="N48" s="37" t="s">
        <v>27</v>
      </c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>
        <v>55</v>
      </c>
      <c r="AA48" s="44">
        <v>100</v>
      </c>
      <c r="AB48" s="44">
        <v>100</v>
      </c>
      <c r="AC48" s="45">
        <v>100</v>
      </c>
    </row>
    <row r="49" spans="1:29" s="23" customFormat="1" x14ac:dyDescent="0.25">
      <c r="A49" s="1"/>
      <c r="B49" s="21"/>
      <c r="C49" s="2"/>
      <c r="D49" s="2"/>
      <c r="E49" s="2"/>
      <c r="F49" s="2"/>
      <c r="G49" s="2"/>
      <c r="H49" s="75"/>
      <c r="I49" s="22"/>
      <c r="J49" s="75"/>
      <c r="K49" s="22"/>
      <c r="L49" s="87"/>
      <c r="M49" s="81"/>
      <c r="N49" s="22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x14ac:dyDescent="0.25">
      <c r="A50" s="16"/>
      <c r="B50" s="17" t="s">
        <v>2</v>
      </c>
      <c r="C50" s="9"/>
      <c r="D50" s="9"/>
      <c r="E50" s="9"/>
      <c r="F50" s="9"/>
      <c r="G50" s="9"/>
      <c r="H50" s="18"/>
      <c r="I50" s="18"/>
      <c r="J50" s="18"/>
      <c r="K50" s="18"/>
      <c r="L50" s="77"/>
      <c r="M50" s="77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68"/>
    </row>
    <row r="51" spans="1:29" x14ac:dyDescent="0.25">
      <c r="A51" s="1"/>
      <c r="B51" s="21"/>
      <c r="C51" s="32"/>
      <c r="D51" s="2"/>
      <c r="E51" s="76"/>
      <c r="F51" s="76"/>
      <c r="G51" s="76"/>
      <c r="H51" s="22"/>
      <c r="I51" s="22"/>
      <c r="J51" s="2"/>
      <c r="K51" s="22"/>
      <c r="L51" s="81"/>
      <c r="M51" s="81"/>
      <c r="N51" s="37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x14ac:dyDescent="0.25">
      <c r="A52" s="16"/>
      <c r="B52" s="17" t="s">
        <v>3</v>
      </c>
      <c r="C52" s="9"/>
      <c r="D52" s="9"/>
      <c r="E52" s="9"/>
      <c r="F52" s="9"/>
      <c r="G52" s="9"/>
      <c r="H52" s="18"/>
      <c r="I52" s="18"/>
      <c r="J52" s="34"/>
      <c r="K52" s="18"/>
      <c r="L52" s="77"/>
      <c r="M52" s="77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68"/>
    </row>
    <row r="53" spans="1:29" x14ac:dyDescent="0.25">
      <c r="A53" s="1"/>
      <c r="B53" s="21"/>
      <c r="C53" s="32"/>
      <c r="D53" s="2"/>
      <c r="E53" s="76"/>
      <c r="F53" s="76"/>
      <c r="G53" s="76"/>
      <c r="H53" s="22"/>
      <c r="I53" s="22"/>
      <c r="J53" s="2"/>
      <c r="K53" s="22"/>
      <c r="L53" s="81"/>
      <c r="M53" s="81"/>
      <c r="N53" s="37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49</v>
      </c>
      <c r="C54" s="9"/>
      <c r="D54" s="9"/>
      <c r="E54" s="9"/>
      <c r="F54" s="9"/>
      <c r="G54" s="9"/>
      <c r="H54" s="18"/>
      <c r="I54" s="18"/>
      <c r="J54" s="18"/>
      <c r="K54" s="18"/>
      <c r="L54" s="77"/>
      <c r="M54" s="77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8"/>
    </row>
    <row r="55" spans="1:29" s="23" customFormat="1" x14ac:dyDescent="0.25">
      <c r="A55" s="69"/>
      <c r="B55" s="70" t="s">
        <v>1</v>
      </c>
      <c r="C55" s="34"/>
      <c r="D55" s="34"/>
      <c r="E55" s="34"/>
      <c r="F55" s="34"/>
      <c r="G55" s="34"/>
      <c r="H55" s="71"/>
      <c r="I55" s="71"/>
      <c r="J55" s="71"/>
      <c r="K55" s="71"/>
      <c r="L55" s="86"/>
      <c r="M55" s="86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2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81"/>
      <c r="M56" s="81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9"/>
      <c r="B57" s="70" t="s">
        <v>2</v>
      </c>
      <c r="C57" s="34"/>
      <c r="D57" s="34"/>
      <c r="E57" s="34"/>
      <c r="F57" s="34"/>
      <c r="G57" s="34"/>
      <c r="H57" s="71"/>
      <c r="I57" s="71"/>
      <c r="J57" s="71"/>
      <c r="K57" s="71"/>
      <c r="L57" s="86"/>
      <c r="M57" s="86"/>
      <c r="N57" s="73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2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1"/>
      <c r="M58" s="81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3</v>
      </c>
      <c r="C59" s="34"/>
      <c r="D59" s="34"/>
      <c r="E59" s="34"/>
      <c r="F59" s="34"/>
      <c r="G59" s="34"/>
      <c r="H59" s="71"/>
      <c r="I59" s="71"/>
      <c r="J59" s="71"/>
      <c r="K59" s="71"/>
      <c r="L59" s="86"/>
      <c r="M59" s="86"/>
      <c r="N59" s="73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2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1"/>
      <c r="M60" s="81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x14ac:dyDescent="0.25">
      <c r="A61" s="16"/>
      <c r="B61" s="18" t="s">
        <v>50</v>
      </c>
      <c r="C61" s="9"/>
      <c r="D61" s="9"/>
      <c r="E61" s="9"/>
      <c r="F61" s="9"/>
      <c r="G61" s="9"/>
      <c r="H61" s="18"/>
      <c r="I61" s="18"/>
      <c r="J61" s="18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23" customFormat="1" x14ac:dyDescent="0.25">
      <c r="A62" s="69"/>
      <c r="B62" s="70" t="s">
        <v>1</v>
      </c>
      <c r="C62" s="34"/>
      <c r="D62" s="34"/>
      <c r="E62" s="34"/>
      <c r="F62" s="34"/>
      <c r="G62" s="34"/>
      <c r="H62" s="71"/>
      <c r="I62" s="71"/>
      <c r="J62" s="71"/>
      <c r="K62" s="71"/>
      <c r="L62" s="86"/>
      <c r="M62" s="86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2"/>
    </row>
    <row r="63" spans="1:29" x14ac:dyDescent="0.25">
      <c r="A63" s="1"/>
      <c r="B63" s="21"/>
      <c r="C63" s="2"/>
      <c r="D63" s="2"/>
      <c r="E63" s="2"/>
      <c r="F63" s="2"/>
      <c r="G63" s="2"/>
      <c r="H63" s="22"/>
      <c r="I63" s="22"/>
      <c r="J63" s="22"/>
      <c r="K63" s="22"/>
      <c r="L63" s="81"/>
      <c r="M63" s="81"/>
      <c r="N63" s="6"/>
      <c r="O63" s="42"/>
      <c r="P63" s="43"/>
      <c r="Q63" s="43"/>
      <c r="R63" s="43"/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23" customFormat="1" x14ac:dyDescent="0.25">
      <c r="A64" s="69"/>
      <c r="B64" s="70" t="s">
        <v>2</v>
      </c>
      <c r="C64" s="34"/>
      <c r="D64" s="34"/>
      <c r="E64" s="34"/>
      <c r="F64" s="34"/>
      <c r="G64" s="34"/>
      <c r="H64" s="71"/>
      <c r="I64" s="71"/>
      <c r="J64" s="71"/>
      <c r="K64" s="71"/>
      <c r="L64" s="86"/>
      <c r="M64" s="86"/>
      <c r="N64" s="73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2"/>
    </row>
    <row r="65" spans="1:29" x14ac:dyDescent="0.25">
      <c r="A65" s="1"/>
      <c r="B65" s="21"/>
      <c r="C65" s="2"/>
      <c r="D65" s="2"/>
      <c r="E65" s="2"/>
      <c r="F65" s="2"/>
      <c r="G65" s="2"/>
      <c r="H65" s="22"/>
      <c r="I65" s="22"/>
      <c r="J65" s="22"/>
      <c r="K65" s="22"/>
      <c r="L65" s="81"/>
      <c r="M65" s="81"/>
      <c r="N65" s="6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s="23" customFormat="1" x14ac:dyDescent="0.25">
      <c r="A66" s="69"/>
      <c r="B66" s="70" t="s">
        <v>3</v>
      </c>
      <c r="C66" s="34"/>
      <c r="D66" s="34"/>
      <c r="E66" s="34"/>
      <c r="F66" s="34"/>
      <c r="G66" s="34"/>
      <c r="H66" s="71"/>
      <c r="I66" s="71"/>
      <c r="J66" s="71"/>
      <c r="K66" s="71"/>
      <c r="L66" s="86"/>
      <c r="M66" s="86"/>
      <c r="N66" s="73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2"/>
    </row>
    <row r="67" spans="1:29" ht="15.75" thickBot="1" x14ac:dyDescent="0.3">
      <c r="A67" s="1"/>
      <c r="B67" s="90"/>
      <c r="C67" s="2"/>
      <c r="D67" s="2"/>
      <c r="E67" s="2"/>
      <c r="F67" s="2"/>
      <c r="G67" s="2"/>
      <c r="H67" s="22"/>
      <c r="I67" s="22"/>
      <c r="J67" s="22"/>
      <c r="K67" s="22"/>
      <c r="L67" s="81"/>
      <c r="M67" s="81"/>
      <c r="N67" s="6"/>
      <c r="O67" s="42"/>
      <c r="P67" s="43"/>
      <c r="Q67" s="43"/>
      <c r="R67" s="43"/>
      <c r="S67" s="43"/>
      <c r="T67" s="44"/>
      <c r="U67" s="44"/>
      <c r="V67" s="44"/>
      <c r="W67" s="44"/>
      <c r="X67" s="44"/>
      <c r="Y67" s="44"/>
      <c r="Z67" s="44"/>
      <c r="AA67" s="44"/>
      <c r="AB67" s="44"/>
      <c r="AC67" s="89"/>
    </row>
    <row r="68" spans="1:29" s="65" customFormat="1" ht="15.75" thickBot="1" x14ac:dyDescent="0.25">
      <c r="A68" s="58"/>
      <c r="B68" s="59" t="s">
        <v>0</v>
      </c>
      <c r="C68" s="59"/>
      <c r="D68" s="59"/>
      <c r="E68" s="59"/>
      <c r="F68" s="59"/>
      <c r="G68" s="59"/>
      <c r="H68" s="59"/>
      <c r="I68" s="59"/>
      <c r="J68" s="59">
        <f>SUM(J43:J67)</f>
        <v>3235</v>
      </c>
      <c r="K68" s="59">
        <v>242</v>
      </c>
      <c r="L68" s="59"/>
      <c r="M68" s="59"/>
      <c r="N68" s="60"/>
      <c r="O68" s="61">
        <f t="shared" ref="O68:AC68" si="1">SUM(O12:O67)</f>
        <v>199.1</v>
      </c>
      <c r="P68" s="62">
        <f t="shared" si="1"/>
        <v>199.1</v>
      </c>
      <c r="Q68" s="62">
        <f t="shared" si="1"/>
        <v>199.1</v>
      </c>
      <c r="R68" s="62">
        <f t="shared" si="1"/>
        <v>199.1</v>
      </c>
      <c r="S68" s="62">
        <f t="shared" si="1"/>
        <v>199.1</v>
      </c>
      <c r="T68" s="63">
        <f t="shared" si="1"/>
        <v>242.1</v>
      </c>
      <c r="U68" s="63">
        <f t="shared" si="1"/>
        <v>242.1</v>
      </c>
      <c r="V68" s="63">
        <f t="shared" si="1"/>
        <v>242.1</v>
      </c>
      <c r="W68" s="63">
        <f t="shared" si="1"/>
        <v>242.1</v>
      </c>
      <c r="X68" s="63">
        <f t="shared" si="1"/>
        <v>242.1</v>
      </c>
      <c r="Y68" s="63">
        <f t="shared" si="1"/>
        <v>242.1</v>
      </c>
      <c r="Z68" s="63">
        <f t="shared" si="1"/>
        <v>242.1</v>
      </c>
      <c r="AA68" s="63">
        <f t="shared" si="1"/>
        <v>242.1</v>
      </c>
      <c r="AB68" s="63">
        <f t="shared" si="1"/>
        <v>242.1</v>
      </c>
      <c r="AC68" s="64">
        <f t="shared" si="1"/>
        <v>242.1</v>
      </c>
    </row>
    <row r="69" spans="1:29" ht="15.75" x14ac:dyDescent="0.25">
      <c r="A69" s="24"/>
      <c r="B69" s="25"/>
      <c r="C69" s="25"/>
      <c r="D69" s="25"/>
      <c r="E69" s="25"/>
      <c r="F69" s="25"/>
      <c r="G69" s="25"/>
      <c r="H69" s="25"/>
      <c r="I69" s="26"/>
      <c r="K69" s="36" t="s">
        <v>59</v>
      </c>
    </row>
    <row r="70" spans="1:29" s="39" customFormat="1" ht="15.75" x14ac:dyDescent="0.25">
      <c r="K70" s="46"/>
    </row>
    <row r="71" spans="1:29" s="39" customFormat="1" ht="60" x14ac:dyDescent="0.25">
      <c r="A71" s="47"/>
      <c r="B71" s="48" t="s">
        <v>35</v>
      </c>
      <c r="C71" s="49" t="s">
        <v>36</v>
      </c>
      <c r="K71" s="46"/>
    </row>
    <row r="72" spans="1:29" s="39" customFormat="1" ht="15.75" x14ac:dyDescent="0.25">
      <c r="A72" s="50" t="s">
        <v>37</v>
      </c>
      <c r="B72" s="51" t="s">
        <v>60</v>
      </c>
      <c r="C72" s="52">
        <f>K68</f>
        <v>242</v>
      </c>
      <c r="K72" s="46"/>
    </row>
    <row r="73" spans="1:29" s="39" customFormat="1" ht="15.75" x14ac:dyDescent="0.25">
      <c r="A73" s="50" t="s">
        <v>38</v>
      </c>
      <c r="B73" s="51" t="s">
        <v>61</v>
      </c>
      <c r="C73" s="52">
        <f>C72*4</f>
        <v>968</v>
      </c>
      <c r="K73" s="46"/>
    </row>
    <row r="74" spans="1:29" s="39" customFormat="1" ht="15.75" thickBot="1" x14ac:dyDescent="0.3">
      <c r="A74" s="53" t="s">
        <v>39</v>
      </c>
      <c r="B74" s="54" t="s">
        <v>281</v>
      </c>
      <c r="C74" s="55">
        <f>C72*10</f>
        <v>2420</v>
      </c>
    </row>
    <row r="75" spans="1:29" s="39" customFormat="1" x14ac:dyDescent="0.25">
      <c r="A75" s="56"/>
      <c r="B75" s="57"/>
      <c r="C75" s="57"/>
    </row>
    <row r="77" spans="1:29" x14ac:dyDescent="0.25">
      <c r="B77" s="27"/>
    </row>
    <row r="78" spans="1:29" x14ac:dyDescent="0.25">
      <c r="B78" s="28"/>
    </row>
    <row r="79" spans="1:29" x14ac:dyDescent="0.25">
      <c r="B79" s="28"/>
    </row>
    <row r="80" spans="1:29" x14ac:dyDescent="0.25">
      <c r="B80" s="28"/>
    </row>
    <row r="81" spans="2:2" x14ac:dyDescent="0.25">
      <c r="B81" s="28"/>
    </row>
    <row r="83" spans="2:2" x14ac:dyDescent="0.25">
      <c r="B83" s="29"/>
    </row>
    <row r="91" spans="2:2" x14ac:dyDescent="0.25">
      <c r="B91" s="29"/>
    </row>
  </sheetData>
  <mergeCells count="50">
    <mergeCell ref="AB10:AB11"/>
    <mergeCell ref="L10:L11"/>
    <mergeCell ref="M10:M11"/>
    <mergeCell ref="T10:T11"/>
    <mergeCell ref="A1:AC1"/>
    <mergeCell ref="A2:AC2"/>
    <mergeCell ref="A3:J3"/>
    <mergeCell ref="K3:Q3"/>
    <mergeCell ref="R3:AC3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X10:X11"/>
    <mergeCell ref="Y10:Y11"/>
    <mergeCell ref="Z10:Z11"/>
    <mergeCell ref="AA10:AA11"/>
    <mergeCell ref="A9:A11"/>
    <mergeCell ref="B9:D10"/>
    <mergeCell ref="E9:G9"/>
    <mergeCell ref="H9:H11"/>
    <mergeCell ref="E10:E11"/>
    <mergeCell ref="F10:F11"/>
    <mergeCell ref="G10:G11"/>
    <mergeCell ref="J10:J11"/>
    <mergeCell ref="A23:C23"/>
    <mergeCell ref="A41:C41"/>
    <mergeCell ref="V10:V11"/>
    <mergeCell ref="W10:W11"/>
    <mergeCell ref="P10:P11"/>
    <mergeCell ref="N10:N11"/>
    <mergeCell ref="O10:O11"/>
    <mergeCell ref="Q10:Q11"/>
    <mergeCell ref="R10:R11"/>
    <mergeCell ref="S10:S11"/>
    <mergeCell ref="I9:I11"/>
    <mergeCell ref="U10:U11"/>
    <mergeCell ref="K9:K11"/>
    <mergeCell ref="L9:M9"/>
    <mergeCell ref="O9:AC9"/>
    <mergeCell ref="AC10:AC11"/>
  </mergeCells>
  <phoneticPr fontId="8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1"/>
  <sheetViews>
    <sheetView zoomScale="90" zoomScaleNormal="90" workbookViewId="0">
      <pane ySplit="7" topLeftCell="A29" activePane="bottomLeft" state="frozen"/>
      <selection activeCell="A9" sqref="A9:IV12"/>
      <selection pane="bottomLeft" activeCell="A33" sqref="A33:A36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22" t="s">
        <v>57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</row>
    <row r="2" spans="1:29" x14ac:dyDescent="0.25">
      <c r="A2" s="225" t="s">
        <v>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</row>
    <row r="3" spans="1:29" x14ac:dyDescent="0.25">
      <c r="A3" s="206" t="s">
        <v>7</v>
      </c>
      <c r="B3" s="207"/>
      <c r="C3" s="207"/>
      <c r="D3" s="207"/>
      <c r="E3" s="207"/>
      <c r="F3" s="207"/>
      <c r="G3" s="207"/>
      <c r="H3" s="207"/>
      <c r="I3" s="207"/>
      <c r="J3" s="207"/>
      <c r="K3" s="228" t="s">
        <v>82</v>
      </c>
      <c r="L3" s="228"/>
      <c r="M3" s="228"/>
      <c r="N3" s="228"/>
      <c r="O3" s="228"/>
      <c r="P3" s="228"/>
      <c r="Q3" s="228"/>
      <c r="R3" s="228" t="s">
        <v>95</v>
      </c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9"/>
    </row>
    <row r="4" spans="1:29" x14ac:dyDescent="0.25">
      <c r="A4" s="206" t="s">
        <v>8</v>
      </c>
      <c r="B4" s="207"/>
      <c r="C4" s="207"/>
      <c r="D4" s="207"/>
      <c r="E4" s="207"/>
      <c r="F4" s="207"/>
      <c r="G4" s="207"/>
      <c r="H4" s="207"/>
      <c r="I4" s="207"/>
      <c r="J4" s="207"/>
      <c r="K4" s="230" t="s">
        <v>24</v>
      </c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9"/>
    </row>
    <row r="5" spans="1:29" x14ac:dyDescent="0.25">
      <c r="A5" s="206" t="s">
        <v>22</v>
      </c>
      <c r="B5" s="207"/>
      <c r="C5" s="207"/>
      <c r="D5" s="207"/>
      <c r="E5" s="207"/>
      <c r="F5" s="207"/>
      <c r="G5" s="207"/>
      <c r="H5" s="207"/>
      <c r="I5" s="207"/>
      <c r="J5" s="207"/>
      <c r="K5" s="228" t="s">
        <v>40</v>
      </c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9"/>
    </row>
    <row r="6" spans="1:29" x14ac:dyDescent="0.25">
      <c r="A6" s="206" t="s">
        <v>9</v>
      </c>
      <c r="B6" s="207"/>
      <c r="C6" s="207"/>
      <c r="D6" s="207"/>
      <c r="E6" s="207"/>
      <c r="F6" s="207"/>
      <c r="G6" s="207"/>
      <c r="H6" s="207"/>
      <c r="I6" s="207"/>
      <c r="J6" s="207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9"/>
    </row>
    <row r="7" spans="1:29" x14ac:dyDescent="0.25">
      <c r="A7" s="206" t="s">
        <v>10</v>
      </c>
      <c r="B7" s="207"/>
      <c r="C7" s="207"/>
      <c r="D7" s="207"/>
      <c r="E7" s="207"/>
      <c r="F7" s="207"/>
      <c r="G7" s="207"/>
      <c r="H7" s="207"/>
      <c r="I7" s="207"/>
      <c r="J7" s="207"/>
      <c r="K7" s="228" t="s">
        <v>65</v>
      </c>
      <c r="L7" s="228"/>
      <c r="M7" s="228"/>
      <c r="N7" s="228"/>
      <c r="O7" s="228"/>
      <c r="P7" s="228"/>
      <c r="Q7" s="228"/>
      <c r="R7" s="228" t="s">
        <v>83</v>
      </c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9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 x14ac:dyDescent="0.25">
      <c r="A9" s="216" t="s">
        <v>11</v>
      </c>
      <c r="B9" s="214" t="s">
        <v>28</v>
      </c>
      <c r="C9" s="215"/>
      <c r="D9" s="216"/>
      <c r="E9" s="210" t="s">
        <v>29</v>
      </c>
      <c r="F9" s="240"/>
      <c r="G9" s="241"/>
      <c r="H9" s="212" t="s">
        <v>12</v>
      </c>
      <c r="I9" s="212" t="s">
        <v>13</v>
      </c>
      <c r="J9" s="38" t="s">
        <v>14</v>
      </c>
      <c r="K9" s="212" t="s">
        <v>58</v>
      </c>
      <c r="L9" s="212" t="s">
        <v>15</v>
      </c>
      <c r="M9" s="212"/>
      <c r="N9" s="38" t="s">
        <v>16</v>
      </c>
      <c r="O9" s="212" t="s">
        <v>17</v>
      </c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42"/>
    </row>
    <row r="10" spans="1:29" s="39" customFormat="1" ht="30" customHeight="1" x14ac:dyDescent="0.25">
      <c r="A10" s="219"/>
      <c r="B10" s="217"/>
      <c r="C10" s="218"/>
      <c r="D10" s="219"/>
      <c r="E10" s="210" t="s">
        <v>30</v>
      </c>
      <c r="F10" s="210" t="s">
        <v>31</v>
      </c>
      <c r="G10" s="210" t="s">
        <v>32</v>
      </c>
      <c r="H10" s="212"/>
      <c r="I10" s="212"/>
      <c r="J10" s="237" t="s">
        <v>18</v>
      </c>
      <c r="K10" s="212"/>
      <c r="L10" s="231" t="s">
        <v>19</v>
      </c>
      <c r="M10" s="231" t="s">
        <v>20</v>
      </c>
      <c r="N10" s="235" t="s">
        <v>21</v>
      </c>
      <c r="O10" s="220">
        <v>1</v>
      </c>
      <c r="P10" s="233">
        <v>2</v>
      </c>
      <c r="Q10" s="233">
        <v>3</v>
      </c>
      <c r="R10" s="233">
        <v>4</v>
      </c>
      <c r="S10" s="233">
        <v>5</v>
      </c>
      <c r="T10" s="204">
        <v>6</v>
      </c>
      <c r="U10" s="204">
        <v>7</v>
      </c>
      <c r="V10" s="204">
        <v>8</v>
      </c>
      <c r="W10" s="204">
        <v>9</v>
      </c>
      <c r="X10" s="204">
        <v>10</v>
      </c>
      <c r="Y10" s="204">
        <v>11</v>
      </c>
      <c r="Z10" s="204">
        <v>12</v>
      </c>
      <c r="AA10" s="204">
        <v>13</v>
      </c>
      <c r="AB10" s="204">
        <v>14</v>
      </c>
      <c r="AC10" s="243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11"/>
      <c r="F11" s="211"/>
      <c r="G11" s="211"/>
      <c r="H11" s="213"/>
      <c r="I11" s="213"/>
      <c r="J11" s="238"/>
      <c r="K11" s="213"/>
      <c r="L11" s="232"/>
      <c r="M11" s="232"/>
      <c r="N11" s="236"/>
      <c r="O11" s="221"/>
      <c r="P11" s="234"/>
      <c r="Q11" s="234"/>
      <c r="R11" s="234"/>
      <c r="S11" s="234"/>
      <c r="T11" s="205"/>
      <c r="U11" s="205"/>
      <c r="V11" s="205"/>
      <c r="W11" s="205"/>
      <c r="X11" s="205"/>
      <c r="Y11" s="205"/>
      <c r="Z11" s="205"/>
      <c r="AA11" s="205"/>
      <c r="AB11" s="205"/>
      <c r="AC11" s="244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84</v>
      </c>
      <c r="J12" s="2">
        <f>SUM(O12:AC12)</f>
        <v>735.74999999999989</v>
      </c>
      <c r="K12" s="22"/>
      <c r="L12" s="81">
        <v>42736</v>
      </c>
      <c r="M12" s="81">
        <v>48213</v>
      </c>
      <c r="N12" s="37"/>
      <c r="O12" s="42">
        <f t="shared" ref="O12:AC12" si="0">0.05*$K$118</f>
        <v>49.050000000000004</v>
      </c>
      <c r="P12" s="43">
        <f t="shared" si="0"/>
        <v>49.050000000000004</v>
      </c>
      <c r="Q12" s="43">
        <f t="shared" si="0"/>
        <v>49.050000000000004</v>
      </c>
      <c r="R12" s="43">
        <f t="shared" si="0"/>
        <v>49.050000000000004</v>
      </c>
      <c r="S12" s="43">
        <f t="shared" si="0"/>
        <v>49.050000000000004</v>
      </c>
      <c r="T12" s="44">
        <f t="shared" si="0"/>
        <v>49.050000000000004</v>
      </c>
      <c r="U12" s="44">
        <f t="shared" si="0"/>
        <v>49.050000000000004</v>
      </c>
      <c r="V12" s="44">
        <f t="shared" si="0"/>
        <v>49.050000000000004</v>
      </c>
      <c r="W12" s="44">
        <f t="shared" si="0"/>
        <v>49.050000000000004</v>
      </c>
      <c r="X12" s="44">
        <f t="shared" si="0"/>
        <v>49.050000000000004</v>
      </c>
      <c r="Y12" s="44">
        <f t="shared" si="0"/>
        <v>49.050000000000004</v>
      </c>
      <c r="Z12" s="44">
        <f t="shared" si="0"/>
        <v>49.050000000000004</v>
      </c>
      <c r="AA12" s="44">
        <f t="shared" si="0"/>
        <v>49.050000000000004</v>
      </c>
      <c r="AB12" s="44">
        <f t="shared" si="0"/>
        <v>49.050000000000004</v>
      </c>
      <c r="AC12" s="45">
        <f t="shared" si="0"/>
        <v>49.050000000000004</v>
      </c>
    </row>
    <row r="13" spans="1:29" x14ac:dyDescent="0.25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s="152" customFormat="1" ht="120" x14ac:dyDescent="0.25">
      <c r="A15" s="145">
        <v>48</v>
      </c>
      <c r="B15" s="146"/>
      <c r="C15" s="154" t="s">
        <v>165</v>
      </c>
      <c r="D15" s="154" t="s">
        <v>53</v>
      </c>
      <c r="E15" s="164" t="s">
        <v>166</v>
      </c>
      <c r="F15" s="164" t="s">
        <v>167</v>
      </c>
      <c r="G15" s="157" t="s">
        <v>168</v>
      </c>
      <c r="H15" s="149"/>
      <c r="I15" s="149" t="s">
        <v>112</v>
      </c>
      <c r="J15" s="148">
        <f>SUM(O15:AC15)</f>
        <v>36</v>
      </c>
      <c r="K15" s="149"/>
      <c r="L15" s="150">
        <v>44562</v>
      </c>
      <c r="M15" s="150">
        <v>44926</v>
      </c>
      <c r="N15" s="20" t="s">
        <v>27</v>
      </c>
      <c r="O15" s="160"/>
      <c r="P15" s="161"/>
      <c r="Q15" s="161"/>
      <c r="R15" s="161"/>
      <c r="S15" s="161"/>
      <c r="T15" s="162">
        <v>36</v>
      </c>
      <c r="U15" s="162"/>
      <c r="V15" s="162"/>
      <c r="W15" s="162"/>
      <c r="X15" s="162"/>
      <c r="Y15" s="162"/>
      <c r="Z15" s="162"/>
      <c r="AA15" s="162"/>
      <c r="AB15" s="162"/>
      <c r="AC15" s="163"/>
    </row>
    <row r="16" spans="1:29" s="152" customFormat="1" ht="120" x14ac:dyDescent="0.25">
      <c r="A16" s="145">
        <v>79</v>
      </c>
      <c r="B16" s="146"/>
      <c r="C16" s="154" t="s">
        <v>165</v>
      </c>
      <c r="D16" s="154" t="s">
        <v>53</v>
      </c>
      <c r="E16" s="164" t="s">
        <v>166</v>
      </c>
      <c r="F16" s="164" t="s">
        <v>167</v>
      </c>
      <c r="G16" s="157" t="s">
        <v>168</v>
      </c>
      <c r="H16" s="149"/>
      <c r="I16" s="149" t="s">
        <v>112</v>
      </c>
      <c r="J16" s="148">
        <f>SUM(O16:AC16)</f>
        <v>36</v>
      </c>
      <c r="K16" s="149"/>
      <c r="L16" s="150">
        <v>46388</v>
      </c>
      <c r="M16" s="150">
        <v>46752</v>
      </c>
      <c r="N16" s="20" t="s">
        <v>27</v>
      </c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>
        <v>36</v>
      </c>
      <c r="Z16" s="44"/>
      <c r="AA16" s="44"/>
      <c r="AB16" s="44"/>
      <c r="AC16" s="45"/>
    </row>
    <row r="17" spans="1:29" x14ac:dyDescent="0.25">
      <c r="A17" s="1"/>
      <c r="B17" s="21"/>
      <c r="C17" s="2"/>
      <c r="D17" s="3"/>
      <c r="E17" s="3"/>
      <c r="F17" s="30"/>
      <c r="G17" s="3"/>
      <c r="H17" s="4"/>
      <c r="I17" s="5"/>
      <c r="J17" s="2"/>
      <c r="K17" s="5"/>
      <c r="L17" s="83"/>
      <c r="M17" s="84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2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</row>
    <row r="19" spans="1:29" s="152" customFormat="1" ht="75" x14ac:dyDescent="0.25">
      <c r="A19" s="202">
        <v>66</v>
      </c>
      <c r="B19" s="146"/>
      <c r="C19" s="154" t="s">
        <v>165</v>
      </c>
      <c r="D19" s="154" t="s">
        <v>173</v>
      </c>
      <c r="E19" s="164" t="s">
        <v>175</v>
      </c>
      <c r="F19" s="164" t="s">
        <v>154</v>
      </c>
      <c r="G19" s="157" t="s">
        <v>155</v>
      </c>
      <c r="H19" s="149"/>
      <c r="I19" s="149" t="s">
        <v>112</v>
      </c>
      <c r="J19" s="148">
        <f t="shared" ref="J19:J36" si="1">SUM(O19:AC19)</f>
        <v>4</v>
      </c>
      <c r="K19" s="149"/>
      <c r="L19" s="150">
        <v>44927</v>
      </c>
      <c r="M19" s="150">
        <v>45291</v>
      </c>
      <c r="N19" s="20" t="s">
        <v>27</v>
      </c>
      <c r="O19" s="42"/>
      <c r="P19" s="43"/>
      <c r="Q19" s="43"/>
      <c r="R19" s="43"/>
      <c r="S19" s="43"/>
      <c r="T19" s="44"/>
      <c r="U19" s="44">
        <v>4</v>
      </c>
      <c r="V19" s="44"/>
      <c r="W19" s="44"/>
      <c r="X19" s="44"/>
      <c r="Y19" s="44"/>
      <c r="Z19" s="44"/>
      <c r="AA19" s="44"/>
      <c r="AB19" s="44"/>
      <c r="AC19" s="45"/>
    </row>
    <row r="20" spans="1:29" s="152" customFormat="1" ht="75" x14ac:dyDescent="0.25">
      <c r="A20" s="203"/>
      <c r="B20" s="146"/>
      <c r="C20" s="154" t="s">
        <v>165</v>
      </c>
      <c r="D20" s="154" t="s">
        <v>174</v>
      </c>
      <c r="E20" s="164" t="s">
        <v>176</v>
      </c>
      <c r="F20" s="164" t="s">
        <v>154</v>
      </c>
      <c r="G20" s="157" t="s">
        <v>177</v>
      </c>
      <c r="H20" s="149"/>
      <c r="I20" s="149" t="s">
        <v>112</v>
      </c>
      <c r="J20" s="148">
        <f t="shared" si="1"/>
        <v>12</v>
      </c>
      <c r="K20" s="149"/>
      <c r="L20" s="150">
        <v>44927</v>
      </c>
      <c r="M20" s="150">
        <v>45291</v>
      </c>
      <c r="N20" s="20" t="s">
        <v>27</v>
      </c>
      <c r="O20" s="42"/>
      <c r="P20" s="43"/>
      <c r="Q20" s="43"/>
      <c r="R20" s="43"/>
      <c r="S20" s="43"/>
      <c r="T20" s="44"/>
      <c r="U20" s="44">
        <v>12</v>
      </c>
      <c r="V20" s="44"/>
      <c r="W20" s="44"/>
      <c r="X20" s="44"/>
      <c r="Y20" s="44"/>
      <c r="Z20" s="44"/>
      <c r="AA20" s="44"/>
      <c r="AB20" s="44"/>
      <c r="AC20" s="45"/>
    </row>
    <row r="21" spans="1:29" s="152" customFormat="1" ht="75" x14ac:dyDescent="0.25">
      <c r="A21" s="202">
        <v>70</v>
      </c>
      <c r="B21" s="146"/>
      <c r="C21" s="154" t="s">
        <v>165</v>
      </c>
      <c r="D21" s="154" t="s">
        <v>173</v>
      </c>
      <c r="E21" s="164" t="s">
        <v>175</v>
      </c>
      <c r="F21" s="164" t="s">
        <v>154</v>
      </c>
      <c r="G21" s="157" t="s">
        <v>155</v>
      </c>
      <c r="H21" s="149"/>
      <c r="I21" s="149" t="s">
        <v>112</v>
      </c>
      <c r="J21" s="148">
        <f t="shared" si="1"/>
        <v>4</v>
      </c>
      <c r="K21" s="149"/>
      <c r="L21" s="150">
        <v>45292</v>
      </c>
      <c r="M21" s="150">
        <v>45657</v>
      </c>
      <c r="N21" s="20" t="s">
        <v>27</v>
      </c>
      <c r="O21" s="42"/>
      <c r="P21" s="43"/>
      <c r="Q21" s="43"/>
      <c r="R21" s="43"/>
      <c r="S21" s="43"/>
      <c r="T21" s="44"/>
      <c r="U21" s="44"/>
      <c r="V21" s="44">
        <v>4</v>
      </c>
      <c r="W21" s="44"/>
      <c r="X21" s="44"/>
      <c r="Y21" s="44"/>
      <c r="Z21" s="44"/>
      <c r="AA21" s="44"/>
      <c r="AB21" s="44"/>
      <c r="AC21" s="45"/>
    </row>
    <row r="22" spans="1:29" s="152" customFormat="1" ht="75" x14ac:dyDescent="0.25">
      <c r="A22" s="203"/>
      <c r="B22" s="146"/>
      <c r="C22" s="154" t="s">
        <v>165</v>
      </c>
      <c r="D22" s="154" t="s">
        <v>174</v>
      </c>
      <c r="E22" s="164" t="s">
        <v>176</v>
      </c>
      <c r="F22" s="164" t="s">
        <v>154</v>
      </c>
      <c r="G22" s="157" t="s">
        <v>177</v>
      </c>
      <c r="H22" s="149"/>
      <c r="I22" s="149" t="s">
        <v>112</v>
      </c>
      <c r="J22" s="148">
        <f t="shared" si="1"/>
        <v>12</v>
      </c>
      <c r="K22" s="149"/>
      <c r="L22" s="150">
        <v>45292</v>
      </c>
      <c r="M22" s="150">
        <v>45657</v>
      </c>
      <c r="N22" s="20" t="s">
        <v>27</v>
      </c>
      <c r="O22" s="42"/>
      <c r="P22" s="43"/>
      <c r="Q22" s="43"/>
      <c r="R22" s="43"/>
      <c r="S22" s="43"/>
      <c r="T22" s="44"/>
      <c r="U22" s="44"/>
      <c r="V22" s="44">
        <v>12</v>
      </c>
      <c r="W22" s="44"/>
      <c r="X22" s="44"/>
      <c r="Y22" s="44"/>
      <c r="Z22" s="44"/>
      <c r="AA22" s="44"/>
      <c r="AB22" s="44"/>
      <c r="AC22" s="45"/>
    </row>
    <row r="23" spans="1:29" s="152" customFormat="1" ht="75" x14ac:dyDescent="0.25">
      <c r="A23" s="202">
        <v>72</v>
      </c>
      <c r="B23" s="146"/>
      <c r="C23" s="154" t="s">
        <v>165</v>
      </c>
      <c r="D23" s="154" t="s">
        <v>173</v>
      </c>
      <c r="E23" s="164" t="s">
        <v>175</v>
      </c>
      <c r="F23" s="164" t="s">
        <v>154</v>
      </c>
      <c r="G23" s="157" t="s">
        <v>155</v>
      </c>
      <c r="H23" s="149"/>
      <c r="I23" s="149" t="s">
        <v>112</v>
      </c>
      <c r="J23" s="148">
        <f t="shared" si="1"/>
        <v>4</v>
      </c>
      <c r="K23" s="149"/>
      <c r="L23" s="150">
        <v>45658</v>
      </c>
      <c r="M23" s="150">
        <v>46022</v>
      </c>
      <c r="N23" s="20" t="s">
        <v>27</v>
      </c>
      <c r="O23" s="42"/>
      <c r="P23" s="43"/>
      <c r="Q23" s="43"/>
      <c r="R23" s="43"/>
      <c r="S23" s="43"/>
      <c r="T23" s="44"/>
      <c r="U23" s="44"/>
      <c r="V23" s="44"/>
      <c r="W23" s="44">
        <v>4</v>
      </c>
      <c r="X23" s="44"/>
      <c r="Y23" s="44"/>
      <c r="Z23" s="44"/>
      <c r="AA23" s="44"/>
      <c r="AB23" s="44"/>
      <c r="AC23" s="45"/>
    </row>
    <row r="24" spans="1:29" s="152" customFormat="1" ht="75" x14ac:dyDescent="0.25">
      <c r="A24" s="203"/>
      <c r="B24" s="146"/>
      <c r="C24" s="154" t="s">
        <v>165</v>
      </c>
      <c r="D24" s="154" t="s">
        <v>174</v>
      </c>
      <c r="E24" s="164" t="s">
        <v>176</v>
      </c>
      <c r="F24" s="164" t="s">
        <v>154</v>
      </c>
      <c r="G24" s="157" t="s">
        <v>177</v>
      </c>
      <c r="H24" s="149"/>
      <c r="I24" s="149" t="s">
        <v>112</v>
      </c>
      <c r="J24" s="148">
        <f t="shared" si="1"/>
        <v>12</v>
      </c>
      <c r="K24" s="149"/>
      <c r="L24" s="150">
        <v>45658</v>
      </c>
      <c r="M24" s="150">
        <v>46022</v>
      </c>
      <c r="N24" s="20" t="s">
        <v>27</v>
      </c>
      <c r="O24" s="42"/>
      <c r="P24" s="43"/>
      <c r="Q24" s="43"/>
      <c r="R24" s="43"/>
      <c r="S24" s="43"/>
      <c r="T24" s="44"/>
      <c r="U24" s="44"/>
      <c r="V24" s="44"/>
      <c r="W24" s="44">
        <v>12</v>
      </c>
      <c r="X24" s="44"/>
      <c r="Y24" s="44"/>
      <c r="Z24" s="44"/>
      <c r="AA24" s="44"/>
      <c r="AB24" s="44"/>
      <c r="AC24" s="45"/>
    </row>
    <row r="25" spans="1:29" s="152" customFormat="1" ht="75" x14ac:dyDescent="0.25">
      <c r="A25" s="202">
        <v>75</v>
      </c>
      <c r="B25" s="146"/>
      <c r="C25" s="154" t="s">
        <v>165</v>
      </c>
      <c r="D25" s="154" t="s">
        <v>173</v>
      </c>
      <c r="E25" s="164" t="s">
        <v>175</v>
      </c>
      <c r="F25" s="164" t="s">
        <v>154</v>
      </c>
      <c r="G25" s="157" t="s">
        <v>155</v>
      </c>
      <c r="H25" s="149"/>
      <c r="I25" s="149" t="s">
        <v>112</v>
      </c>
      <c r="J25" s="148">
        <f t="shared" si="1"/>
        <v>4</v>
      </c>
      <c r="K25" s="149"/>
      <c r="L25" s="150">
        <v>46023</v>
      </c>
      <c r="M25" s="150">
        <v>46387</v>
      </c>
      <c r="N25" s="20" t="s">
        <v>27</v>
      </c>
      <c r="O25" s="42"/>
      <c r="P25" s="43"/>
      <c r="Q25" s="43"/>
      <c r="R25" s="43"/>
      <c r="S25" s="43"/>
      <c r="T25" s="44"/>
      <c r="U25" s="44"/>
      <c r="V25" s="44"/>
      <c r="W25" s="44"/>
      <c r="X25" s="44">
        <v>4</v>
      </c>
      <c r="Y25" s="44"/>
      <c r="Z25" s="44"/>
      <c r="AA25" s="44"/>
      <c r="AB25" s="44"/>
      <c r="AC25" s="45"/>
    </row>
    <row r="26" spans="1:29" s="152" customFormat="1" ht="75" x14ac:dyDescent="0.25">
      <c r="A26" s="203"/>
      <c r="B26" s="146"/>
      <c r="C26" s="154" t="s">
        <v>165</v>
      </c>
      <c r="D26" s="154" t="s">
        <v>174</v>
      </c>
      <c r="E26" s="164" t="s">
        <v>176</v>
      </c>
      <c r="F26" s="164" t="s">
        <v>154</v>
      </c>
      <c r="G26" s="157" t="s">
        <v>177</v>
      </c>
      <c r="H26" s="149"/>
      <c r="I26" s="149" t="s">
        <v>112</v>
      </c>
      <c r="J26" s="148">
        <f t="shared" si="1"/>
        <v>12</v>
      </c>
      <c r="K26" s="149"/>
      <c r="L26" s="150">
        <v>46023</v>
      </c>
      <c r="M26" s="150">
        <v>46387</v>
      </c>
      <c r="N26" s="20" t="s">
        <v>27</v>
      </c>
      <c r="O26" s="42"/>
      <c r="P26" s="43"/>
      <c r="Q26" s="43"/>
      <c r="R26" s="43"/>
      <c r="S26" s="43"/>
      <c r="T26" s="44"/>
      <c r="U26" s="44"/>
      <c r="V26" s="44"/>
      <c r="W26" s="44"/>
      <c r="X26" s="44">
        <v>12</v>
      </c>
      <c r="Y26" s="44"/>
      <c r="Z26" s="44"/>
      <c r="AA26" s="44"/>
      <c r="AB26" s="44"/>
      <c r="AC26" s="45"/>
    </row>
    <row r="27" spans="1:29" s="152" customFormat="1" ht="75" x14ac:dyDescent="0.25">
      <c r="A27" s="202">
        <v>80</v>
      </c>
      <c r="B27" s="146"/>
      <c r="C27" s="154" t="s">
        <v>165</v>
      </c>
      <c r="D27" s="154" t="s">
        <v>173</v>
      </c>
      <c r="E27" s="164" t="s">
        <v>175</v>
      </c>
      <c r="F27" s="164" t="s">
        <v>154</v>
      </c>
      <c r="G27" s="157" t="s">
        <v>155</v>
      </c>
      <c r="H27" s="149"/>
      <c r="I27" s="149" t="s">
        <v>112</v>
      </c>
      <c r="J27" s="148">
        <f t="shared" si="1"/>
        <v>4</v>
      </c>
      <c r="K27" s="149"/>
      <c r="L27" s="150">
        <v>46388</v>
      </c>
      <c r="M27" s="150">
        <v>46752</v>
      </c>
      <c r="N27" s="20" t="s">
        <v>27</v>
      </c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>
        <v>4</v>
      </c>
      <c r="Z27" s="44"/>
      <c r="AA27" s="44"/>
      <c r="AB27" s="44"/>
      <c r="AC27" s="45"/>
    </row>
    <row r="28" spans="1:29" s="152" customFormat="1" ht="75" x14ac:dyDescent="0.25">
      <c r="A28" s="203"/>
      <c r="B28" s="146"/>
      <c r="C28" s="154" t="s">
        <v>165</v>
      </c>
      <c r="D28" s="154" t="s">
        <v>174</v>
      </c>
      <c r="E28" s="164" t="s">
        <v>176</v>
      </c>
      <c r="F28" s="164" t="s">
        <v>154</v>
      </c>
      <c r="G28" s="157" t="s">
        <v>177</v>
      </c>
      <c r="H28" s="149"/>
      <c r="I28" s="149" t="s">
        <v>112</v>
      </c>
      <c r="J28" s="148">
        <f t="shared" si="1"/>
        <v>12</v>
      </c>
      <c r="K28" s="149"/>
      <c r="L28" s="150">
        <v>46388</v>
      </c>
      <c r="M28" s="150">
        <v>46752</v>
      </c>
      <c r="N28" s="20" t="s">
        <v>27</v>
      </c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>
        <v>12</v>
      </c>
      <c r="Z28" s="44"/>
      <c r="AA28" s="44"/>
      <c r="AB28" s="44"/>
      <c r="AC28" s="45"/>
    </row>
    <row r="29" spans="1:29" s="152" customFormat="1" ht="75" x14ac:dyDescent="0.25">
      <c r="A29" s="202">
        <v>85</v>
      </c>
      <c r="B29" s="146"/>
      <c r="C29" s="154" t="s">
        <v>165</v>
      </c>
      <c r="D29" s="154" t="s">
        <v>173</v>
      </c>
      <c r="E29" s="164" t="s">
        <v>175</v>
      </c>
      <c r="F29" s="164" t="s">
        <v>154</v>
      </c>
      <c r="G29" s="157" t="s">
        <v>155</v>
      </c>
      <c r="H29" s="149"/>
      <c r="I29" s="149" t="s">
        <v>112</v>
      </c>
      <c r="J29" s="148">
        <f t="shared" si="1"/>
        <v>4</v>
      </c>
      <c r="K29" s="149"/>
      <c r="L29" s="150">
        <v>46753</v>
      </c>
      <c r="M29" s="150">
        <v>47118</v>
      </c>
      <c r="N29" s="20" t="s">
        <v>27</v>
      </c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>
        <v>4</v>
      </c>
      <c r="AA29" s="44"/>
      <c r="AB29" s="44"/>
      <c r="AC29" s="45"/>
    </row>
    <row r="30" spans="1:29" s="152" customFormat="1" ht="75" x14ac:dyDescent="0.25">
      <c r="A30" s="203"/>
      <c r="B30" s="146"/>
      <c r="C30" s="154" t="s">
        <v>165</v>
      </c>
      <c r="D30" s="154" t="s">
        <v>174</v>
      </c>
      <c r="E30" s="164" t="s">
        <v>176</v>
      </c>
      <c r="F30" s="164" t="s">
        <v>154</v>
      </c>
      <c r="G30" s="157" t="s">
        <v>177</v>
      </c>
      <c r="H30" s="149"/>
      <c r="I30" s="149" t="s">
        <v>112</v>
      </c>
      <c r="J30" s="148">
        <f t="shared" si="1"/>
        <v>12</v>
      </c>
      <c r="K30" s="149"/>
      <c r="L30" s="150">
        <v>46753</v>
      </c>
      <c r="M30" s="150">
        <v>47118</v>
      </c>
      <c r="N30" s="20" t="s">
        <v>27</v>
      </c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>
        <v>12</v>
      </c>
      <c r="AA30" s="44"/>
      <c r="AB30" s="44"/>
      <c r="AC30" s="45"/>
    </row>
    <row r="31" spans="1:29" s="152" customFormat="1" ht="75" x14ac:dyDescent="0.25">
      <c r="A31" s="202">
        <v>88</v>
      </c>
      <c r="B31" s="146"/>
      <c r="C31" s="154" t="s">
        <v>165</v>
      </c>
      <c r="D31" s="154" t="s">
        <v>173</v>
      </c>
      <c r="E31" s="164" t="s">
        <v>175</v>
      </c>
      <c r="F31" s="164" t="s">
        <v>154</v>
      </c>
      <c r="G31" s="157" t="s">
        <v>155</v>
      </c>
      <c r="H31" s="149"/>
      <c r="I31" s="149" t="s">
        <v>112</v>
      </c>
      <c r="J31" s="148">
        <f t="shared" si="1"/>
        <v>4</v>
      </c>
      <c r="K31" s="149"/>
      <c r="L31" s="150">
        <v>47119</v>
      </c>
      <c r="M31" s="150">
        <v>47483</v>
      </c>
      <c r="N31" s="20" t="s">
        <v>27</v>
      </c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>
        <v>4</v>
      </c>
      <c r="AB31" s="44"/>
      <c r="AC31" s="45"/>
    </row>
    <row r="32" spans="1:29" s="152" customFormat="1" ht="75" x14ac:dyDescent="0.25">
      <c r="A32" s="203"/>
      <c r="B32" s="146"/>
      <c r="C32" s="154" t="s">
        <v>165</v>
      </c>
      <c r="D32" s="154" t="s">
        <v>174</v>
      </c>
      <c r="E32" s="164" t="s">
        <v>176</v>
      </c>
      <c r="F32" s="164" t="s">
        <v>154</v>
      </c>
      <c r="G32" s="157" t="s">
        <v>177</v>
      </c>
      <c r="H32" s="149"/>
      <c r="I32" s="149" t="s">
        <v>112</v>
      </c>
      <c r="J32" s="148">
        <f t="shared" si="1"/>
        <v>12</v>
      </c>
      <c r="K32" s="149"/>
      <c r="L32" s="150">
        <v>47119</v>
      </c>
      <c r="M32" s="150">
        <v>47483</v>
      </c>
      <c r="N32" s="20" t="s">
        <v>27</v>
      </c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>
        <v>12</v>
      </c>
      <c r="AB32" s="44"/>
      <c r="AC32" s="45"/>
    </row>
    <row r="33" spans="1:29" s="152" customFormat="1" ht="75" x14ac:dyDescent="0.25">
      <c r="A33" s="202">
        <v>90</v>
      </c>
      <c r="B33" s="146"/>
      <c r="C33" s="154" t="s">
        <v>165</v>
      </c>
      <c r="D33" s="154" t="s">
        <v>173</v>
      </c>
      <c r="E33" s="164" t="s">
        <v>175</v>
      </c>
      <c r="F33" s="164" t="s">
        <v>154</v>
      </c>
      <c r="G33" s="157" t="s">
        <v>155</v>
      </c>
      <c r="H33" s="149"/>
      <c r="I33" s="149" t="s">
        <v>112</v>
      </c>
      <c r="J33" s="148">
        <f t="shared" si="1"/>
        <v>4</v>
      </c>
      <c r="K33" s="149"/>
      <c r="L33" s="150">
        <v>47484</v>
      </c>
      <c r="M33" s="150">
        <v>47848</v>
      </c>
      <c r="N33" s="20" t="s">
        <v>27</v>
      </c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>
        <v>4</v>
      </c>
      <c r="AC33" s="45"/>
    </row>
    <row r="34" spans="1:29" s="152" customFormat="1" ht="75" x14ac:dyDescent="0.25">
      <c r="A34" s="203"/>
      <c r="B34" s="146"/>
      <c r="C34" s="154" t="s">
        <v>165</v>
      </c>
      <c r="D34" s="154" t="s">
        <v>174</v>
      </c>
      <c r="E34" s="164" t="s">
        <v>176</v>
      </c>
      <c r="F34" s="164" t="s">
        <v>154</v>
      </c>
      <c r="G34" s="157" t="s">
        <v>177</v>
      </c>
      <c r="H34" s="149"/>
      <c r="I34" s="149" t="s">
        <v>112</v>
      </c>
      <c r="J34" s="148">
        <f t="shared" si="1"/>
        <v>12</v>
      </c>
      <c r="K34" s="149"/>
      <c r="L34" s="150">
        <v>47484</v>
      </c>
      <c r="M34" s="150">
        <v>47848</v>
      </c>
      <c r="N34" s="20" t="s">
        <v>27</v>
      </c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>
        <v>12</v>
      </c>
      <c r="AC34" s="45"/>
    </row>
    <row r="35" spans="1:29" s="152" customFormat="1" ht="75" x14ac:dyDescent="0.25">
      <c r="A35" s="202">
        <v>92</v>
      </c>
      <c r="B35" s="146"/>
      <c r="C35" s="154" t="s">
        <v>165</v>
      </c>
      <c r="D35" s="154" t="s">
        <v>173</v>
      </c>
      <c r="E35" s="164" t="s">
        <v>175</v>
      </c>
      <c r="F35" s="164" t="s">
        <v>154</v>
      </c>
      <c r="G35" s="157" t="s">
        <v>155</v>
      </c>
      <c r="H35" s="149"/>
      <c r="I35" s="149" t="s">
        <v>112</v>
      </c>
      <c r="J35" s="148">
        <f t="shared" si="1"/>
        <v>4</v>
      </c>
      <c r="K35" s="149"/>
      <c r="L35" s="150">
        <v>47849</v>
      </c>
      <c r="M35" s="150">
        <v>48213</v>
      </c>
      <c r="N35" s="20" t="s">
        <v>27</v>
      </c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>
        <v>4</v>
      </c>
    </row>
    <row r="36" spans="1:29" s="152" customFormat="1" ht="75" x14ac:dyDescent="0.25">
      <c r="A36" s="203"/>
      <c r="B36" s="146"/>
      <c r="C36" s="154" t="s">
        <v>165</v>
      </c>
      <c r="D36" s="154" t="s">
        <v>174</v>
      </c>
      <c r="E36" s="164" t="s">
        <v>176</v>
      </c>
      <c r="F36" s="164" t="s">
        <v>154</v>
      </c>
      <c r="G36" s="157" t="s">
        <v>177</v>
      </c>
      <c r="H36" s="149"/>
      <c r="I36" s="149" t="s">
        <v>112</v>
      </c>
      <c r="J36" s="148">
        <f t="shared" si="1"/>
        <v>12</v>
      </c>
      <c r="K36" s="149"/>
      <c r="L36" s="150">
        <v>47849</v>
      </c>
      <c r="M36" s="150">
        <v>48213</v>
      </c>
      <c r="N36" s="20" t="s">
        <v>27</v>
      </c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>
        <v>12</v>
      </c>
    </row>
    <row r="37" spans="1:29" x14ac:dyDescent="0.25">
      <c r="A37" s="1"/>
      <c r="B37" s="21"/>
      <c r="C37" s="31"/>
      <c r="D37" s="31"/>
      <c r="E37" s="33"/>
      <c r="F37" s="41"/>
      <c r="G37" s="31"/>
      <c r="H37" s="22"/>
      <c r="I37" s="22"/>
      <c r="J37" s="2"/>
      <c r="K37" s="22"/>
      <c r="L37" s="81"/>
      <c r="M37" s="81"/>
      <c r="N37" s="20"/>
      <c r="O37" s="42"/>
      <c r="P37" s="43"/>
      <c r="Q37" s="43"/>
      <c r="R37" s="43"/>
      <c r="S37" s="43"/>
      <c r="T37" s="44"/>
      <c r="U37" s="44"/>
      <c r="V37" s="44"/>
      <c r="W37" s="44"/>
      <c r="X37" s="44"/>
      <c r="Y37" s="44"/>
      <c r="Z37" s="44"/>
      <c r="AA37" s="44"/>
      <c r="AB37" s="44"/>
      <c r="AC37" s="45"/>
    </row>
    <row r="38" spans="1:29" x14ac:dyDescent="0.25">
      <c r="A38" s="16"/>
      <c r="B38" s="17" t="s">
        <v>3</v>
      </c>
      <c r="C38" s="9"/>
      <c r="D38" s="9"/>
      <c r="E38" s="9"/>
      <c r="F38" s="9"/>
      <c r="G38" s="9"/>
      <c r="H38" s="18"/>
      <c r="I38" s="18"/>
      <c r="J38" s="34"/>
      <c r="K38" s="18"/>
      <c r="L38" s="77"/>
      <c r="M38" s="77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68"/>
    </row>
    <row r="39" spans="1:29" s="152" customFormat="1" ht="105" x14ac:dyDescent="0.25">
      <c r="A39" s="145">
        <v>7</v>
      </c>
      <c r="B39" s="146"/>
      <c r="C39" s="154" t="s">
        <v>107</v>
      </c>
      <c r="D39" s="156" t="s">
        <v>108</v>
      </c>
      <c r="E39" s="157" t="s">
        <v>109</v>
      </c>
      <c r="F39" s="158" t="s">
        <v>110</v>
      </c>
      <c r="G39" s="157" t="s">
        <v>111</v>
      </c>
      <c r="H39" s="149"/>
      <c r="I39" s="149" t="s">
        <v>112</v>
      </c>
      <c r="J39" s="148">
        <f t="shared" ref="J39:J50" si="2">SUM(O39:AC39)</f>
        <v>9</v>
      </c>
      <c r="K39" s="149"/>
      <c r="L39" s="150">
        <v>42736</v>
      </c>
      <c r="M39" s="150">
        <v>43100</v>
      </c>
      <c r="N39" s="20" t="s">
        <v>25</v>
      </c>
      <c r="O39" s="42">
        <v>9</v>
      </c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s="152" customFormat="1" ht="105" x14ac:dyDescent="0.25">
      <c r="A40" s="145">
        <v>11</v>
      </c>
      <c r="B40" s="146"/>
      <c r="C40" s="154" t="s">
        <v>122</v>
      </c>
      <c r="D40" s="156" t="s">
        <v>123</v>
      </c>
      <c r="E40" s="157" t="s">
        <v>109</v>
      </c>
      <c r="F40" s="158" t="s">
        <v>110</v>
      </c>
      <c r="G40" s="157" t="s">
        <v>111</v>
      </c>
      <c r="H40" s="149"/>
      <c r="I40" s="149" t="s">
        <v>112</v>
      </c>
      <c r="J40" s="148">
        <f t="shared" si="2"/>
        <v>15</v>
      </c>
      <c r="K40" s="149"/>
      <c r="L40" s="150">
        <v>42736</v>
      </c>
      <c r="M40" s="150">
        <v>43100</v>
      </c>
      <c r="N40" s="20" t="s">
        <v>25</v>
      </c>
      <c r="O40" s="42">
        <v>15</v>
      </c>
      <c r="P40" s="43"/>
      <c r="Q40" s="43"/>
      <c r="R40" s="43"/>
      <c r="S40" s="43"/>
      <c r="T40" s="44"/>
      <c r="U40" s="44"/>
      <c r="V40" s="44"/>
      <c r="W40" s="44"/>
      <c r="X40" s="44"/>
      <c r="Y40" s="44"/>
      <c r="Z40" s="44"/>
      <c r="AA40" s="44"/>
      <c r="AB40" s="44"/>
      <c r="AC40" s="45"/>
    </row>
    <row r="41" spans="1:29" s="152" customFormat="1" ht="105" x14ac:dyDescent="0.25">
      <c r="A41" s="145">
        <v>26</v>
      </c>
      <c r="B41" s="146"/>
      <c r="C41" s="154" t="s">
        <v>133</v>
      </c>
      <c r="D41" s="155" t="s">
        <v>134</v>
      </c>
      <c r="E41" s="157" t="s">
        <v>109</v>
      </c>
      <c r="F41" s="158" t="s">
        <v>110</v>
      </c>
      <c r="G41" s="157" t="s">
        <v>111</v>
      </c>
      <c r="H41" s="149"/>
      <c r="I41" s="149" t="s">
        <v>112</v>
      </c>
      <c r="J41" s="148">
        <f t="shared" si="2"/>
        <v>36</v>
      </c>
      <c r="K41" s="149"/>
      <c r="L41" s="150">
        <v>43101</v>
      </c>
      <c r="M41" s="150">
        <v>43465</v>
      </c>
      <c r="N41" s="20" t="s">
        <v>26</v>
      </c>
      <c r="O41" s="42"/>
      <c r="P41" s="43">
        <v>36</v>
      </c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s="152" customFormat="1" ht="105" x14ac:dyDescent="0.25">
      <c r="A42" s="145">
        <v>67</v>
      </c>
      <c r="B42" s="146"/>
      <c r="C42" s="154" t="s">
        <v>165</v>
      </c>
      <c r="D42" s="156" t="s">
        <v>178</v>
      </c>
      <c r="E42" s="157" t="s">
        <v>109</v>
      </c>
      <c r="F42" s="158" t="s">
        <v>110</v>
      </c>
      <c r="G42" s="157" t="s">
        <v>111</v>
      </c>
      <c r="H42" s="149"/>
      <c r="I42" s="149" t="s">
        <v>112</v>
      </c>
      <c r="J42" s="148">
        <f t="shared" si="2"/>
        <v>36</v>
      </c>
      <c r="K42" s="149"/>
      <c r="L42" s="150">
        <v>44927</v>
      </c>
      <c r="M42" s="150">
        <v>45291</v>
      </c>
      <c r="N42" s="20" t="s">
        <v>27</v>
      </c>
      <c r="O42" s="42"/>
      <c r="P42" s="43"/>
      <c r="Q42" s="43"/>
      <c r="R42" s="43"/>
      <c r="S42" s="43"/>
      <c r="T42" s="44"/>
      <c r="U42" s="44">
        <v>36</v>
      </c>
      <c r="V42" s="44"/>
      <c r="W42" s="44"/>
      <c r="X42" s="44"/>
      <c r="Y42" s="44"/>
      <c r="Z42" s="44"/>
      <c r="AA42" s="44"/>
      <c r="AB42" s="44"/>
      <c r="AC42" s="45"/>
    </row>
    <row r="43" spans="1:29" s="152" customFormat="1" ht="105" x14ac:dyDescent="0.25">
      <c r="A43" s="145">
        <v>71</v>
      </c>
      <c r="B43" s="146"/>
      <c r="C43" s="154" t="s">
        <v>165</v>
      </c>
      <c r="D43" s="156" t="s">
        <v>178</v>
      </c>
      <c r="E43" s="157" t="s">
        <v>109</v>
      </c>
      <c r="F43" s="158" t="s">
        <v>110</v>
      </c>
      <c r="G43" s="157" t="s">
        <v>111</v>
      </c>
      <c r="H43" s="149"/>
      <c r="I43" s="149" t="s">
        <v>112</v>
      </c>
      <c r="J43" s="148">
        <f t="shared" si="2"/>
        <v>36</v>
      </c>
      <c r="K43" s="149"/>
      <c r="L43" s="150">
        <v>45292</v>
      </c>
      <c r="M43" s="150">
        <v>45657</v>
      </c>
      <c r="N43" s="20" t="s">
        <v>27</v>
      </c>
      <c r="O43" s="42"/>
      <c r="P43" s="43"/>
      <c r="Q43" s="43"/>
      <c r="R43" s="43"/>
      <c r="S43" s="43"/>
      <c r="T43" s="44"/>
      <c r="U43" s="44"/>
      <c r="V43" s="44">
        <v>36</v>
      </c>
      <c r="W43" s="44"/>
      <c r="X43" s="44"/>
      <c r="Y43" s="44"/>
      <c r="Z43" s="44"/>
      <c r="AA43" s="44"/>
      <c r="AB43" s="44"/>
      <c r="AC43" s="45"/>
    </row>
    <row r="44" spans="1:29" s="152" customFormat="1" ht="105" x14ac:dyDescent="0.25">
      <c r="A44" s="145">
        <v>73</v>
      </c>
      <c r="B44" s="146"/>
      <c r="C44" s="154" t="s">
        <v>165</v>
      </c>
      <c r="D44" s="156" t="s">
        <v>178</v>
      </c>
      <c r="E44" s="157" t="s">
        <v>109</v>
      </c>
      <c r="F44" s="158" t="s">
        <v>110</v>
      </c>
      <c r="G44" s="157" t="s">
        <v>111</v>
      </c>
      <c r="H44" s="149"/>
      <c r="I44" s="149" t="s">
        <v>112</v>
      </c>
      <c r="J44" s="148">
        <f t="shared" si="2"/>
        <v>36</v>
      </c>
      <c r="K44" s="149"/>
      <c r="L44" s="150">
        <v>45658</v>
      </c>
      <c r="M44" s="150">
        <v>46022</v>
      </c>
      <c r="N44" s="20" t="s">
        <v>27</v>
      </c>
      <c r="O44" s="42"/>
      <c r="P44" s="43"/>
      <c r="Q44" s="43"/>
      <c r="R44" s="43"/>
      <c r="S44" s="43"/>
      <c r="T44" s="44"/>
      <c r="U44" s="44"/>
      <c r="V44" s="44"/>
      <c r="W44" s="44">
        <v>36</v>
      </c>
      <c r="X44" s="44"/>
      <c r="Y44" s="44"/>
      <c r="Z44" s="44"/>
      <c r="AA44" s="44"/>
      <c r="AB44" s="44"/>
      <c r="AC44" s="45"/>
    </row>
    <row r="45" spans="1:29" s="152" customFormat="1" ht="105" x14ac:dyDescent="0.25">
      <c r="A45" s="145">
        <v>76</v>
      </c>
      <c r="B45" s="146"/>
      <c r="C45" s="154" t="s">
        <v>165</v>
      </c>
      <c r="D45" s="156" t="s">
        <v>178</v>
      </c>
      <c r="E45" s="157" t="s">
        <v>109</v>
      </c>
      <c r="F45" s="158" t="s">
        <v>110</v>
      </c>
      <c r="G45" s="157" t="s">
        <v>111</v>
      </c>
      <c r="H45" s="149"/>
      <c r="I45" s="149" t="s">
        <v>112</v>
      </c>
      <c r="J45" s="148">
        <f t="shared" si="2"/>
        <v>36</v>
      </c>
      <c r="K45" s="149"/>
      <c r="L45" s="150">
        <v>46023</v>
      </c>
      <c r="M45" s="150">
        <v>46387</v>
      </c>
      <c r="N45" s="20" t="s">
        <v>27</v>
      </c>
      <c r="O45" s="42"/>
      <c r="P45" s="43"/>
      <c r="Q45" s="43"/>
      <c r="R45" s="43"/>
      <c r="S45" s="43"/>
      <c r="T45" s="44"/>
      <c r="U45" s="44"/>
      <c r="V45" s="44"/>
      <c r="W45" s="44"/>
      <c r="X45" s="44">
        <v>36</v>
      </c>
      <c r="Y45" s="44"/>
      <c r="Z45" s="44"/>
      <c r="AA45" s="44"/>
      <c r="AB45" s="44"/>
      <c r="AC45" s="45"/>
    </row>
    <row r="46" spans="1:29" s="152" customFormat="1" ht="105" x14ac:dyDescent="0.25">
      <c r="A46" s="145">
        <v>81</v>
      </c>
      <c r="B46" s="146"/>
      <c r="C46" s="154" t="s">
        <v>165</v>
      </c>
      <c r="D46" s="156" t="s">
        <v>178</v>
      </c>
      <c r="E46" s="157" t="s">
        <v>109</v>
      </c>
      <c r="F46" s="158" t="s">
        <v>110</v>
      </c>
      <c r="G46" s="157" t="s">
        <v>111</v>
      </c>
      <c r="H46" s="149"/>
      <c r="I46" s="149" t="s">
        <v>112</v>
      </c>
      <c r="J46" s="148">
        <f t="shared" si="2"/>
        <v>36</v>
      </c>
      <c r="K46" s="149"/>
      <c r="L46" s="150">
        <v>46388</v>
      </c>
      <c r="M46" s="150">
        <v>46752</v>
      </c>
      <c r="N46" s="20" t="s">
        <v>27</v>
      </c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>
        <v>36</v>
      </c>
      <c r="Z46" s="44"/>
      <c r="AA46" s="44"/>
      <c r="AB46" s="44"/>
      <c r="AC46" s="45"/>
    </row>
    <row r="47" spans="1:29" s="152" customFormat="1" ht="105" x14ac:dyDescent="0.25">
      <c r="A47" s="145">
        <v>86</v>
      </c>
      <c r="B47" s="146"/>
      <c r="C47" s="154" t="s">
        <v>165</v>
      </c>
      <c r="D47" s="156" t="s">
        <v>178</v>
      </c>
      <c r="E47" s="157" t="s">
        <v>109</v>
      </c>
      <c r="F47" s="158" t="s">
        <v>110</v>
      </c>
      <c r="G47" s="157" t="s">
        <v>111</v>
      </c>
      <c r="H47" s="149"/>
      <c r="I47" s="149" t="s">
        <v>112</v>
      </c>
      <c r="J47" s="148">
        <f t="shared" si="2"/>
        <v>36</v>
      </c>
      <c r="K47" s="149"/>
      <c r="L47" s="150">
        <v>46753</v>
      </c>
      <c r="M47" s="150">
        <v>47118</v>
      </c>
      <c r="N47" s="20" t="s">
        <v>27</v>
      </c>
      <c r="O47" s="42"/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>
        <v>36</v>
      </c>
      <c r="AA47" s="44"/>
      <c r="AB47" s="44"/>
      <c r="AC47" s="45"/>
    </row>
    <row r="48" spans="1:29" s="152" customFormat="1" ht="105" x14ac:dyDescent="0.25">
      <c r="A48" s="145">
        <v>89</v>
      </c>
      <c r="B48" s="146"/>
      <c r="C48" s="154" t="s">
        <v>165</v>
      </c>
      <c r="D48" s="156" t="s">
        <v>178</v>
      </c>
      <c r="E48" s="157" t="s">
        <v>109</v>
      </c>
      <c r="F48" s="158" t="s">
        <v>110</v>
      </c>
      <c r="G48" s="157" t="s">
        <v>111</v>
      </c>
      <c r="H48" s="149"/>
      <c r="I48" s="149" t="s">
        <v>112</v>
      </c>
      <c r="J48" s="148">
        <f t="shared" si="2"/>
        <v>36</v>
      </c>
      <c r="K48" s="149"/>
      <c r="L48" s="150">
        <v>47119</v>
      </c>
      <c r="M48" s="150">
        <v>47483</v>
      </c>
      <c r="N48" s="20" t="s">
        <v>27</v>
      </c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>
        <v>36</v>
      </c>
      <c r="AB48" s="44"/>
      <c r="AC48" s="45"/>
    </row>
    <row r="49" spans="1:29" s="152" customFormat="1" ht="105" x14ac:dyDescent="0.25">
      <c r="A49" s="145">
        <v>91</v>
      </c>
      <c r="B49" s="146"/>
      <c r="C49" s="154" t="s">
        <v>165</v>
      </c>
      <c r="D49" s="156" t="s">
        <v>178</v>
      </c>
      <c r="E49" s="157" t="s">
        <v>109</v>
      </c>
      <c r="F49" s="158" t="s">
        <v>110</v>
      </c>
      <c r="G49" s="157" t="s">
        <v>111</v>
      </c>
      <c r="H49" s="149"/>
      <c r="I49" s="149" t="s">
        <v>112</v>
      </c>
      <c r="J49" s="148">
        <f t="shared" si="2"/>
        <v>36</v>
      </c>
      <c r="K49" s="149"/>
      <c r="L49" s="150">
        <v>47484</v>
      </c>
      <c r="M49" s="150">
        <v>47848</v>
      </c>
      <c r="N49" s="20" t="s">
        <v>27</v>
      </c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>
        <v>36</v>
      </c>
      <c r="AC49" s="45"/>
    </row>
    <row r="50" spans="1:29" s="152" customFormat="1" ht="105" x14ac:dyDescent="0.25">
      <c r="A50" s="145">
        <v>93</v>
      </c>
      <c r="B50" s="146"/>
      <c r="C50" s="154" t="s">
        <v>165</v>
      </c>
      <c r="D50" s="156" t="s">
        <v>178</v>
      </c>
      <c r="E50" s="157" t="s">
        <v>109</v>
      </c>
      <c r="F50" s="158" t="s">
        <v>110</v>
      </c>
      <c r="G50" s="157" t="s">
        <v>111</v>
      </c>
      <c r="H50" s="149"/>
      <c r="I50" s="149" t="s">
        <v>112</v>
      </c>
      <c r="J50" s="148">
        <f t="shared" si="2"/>
        <v>36</v>
      </c>
      <c r="K50" s="149"/>
      <c r="L50" s="150">
        <v>47849</v>
      </c>
      <c r="M50" s="150">
        <v>48213</v>
      </c>
      <c r="N50" s="20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>
        <v>36</v>
      </c>
    </row>
    <row r="51" spans="1:29" ht="15.75" thickBot="1" x14ac:dyDescent="0.3">
      <c r="A51" s="1"/>
      <c r="B51" s="21"/>
      <c r="C51" s="31"/>
      <c r="D51" s="35"/>
      <c r="E51" s="31"/>
      <c r="F51" s="66"/>
      <c r="G51" s="31"/>
      <c r="H51" s="22"/>
      <c r="I51" s="22"/>
      <c r="J51" s="2"/>
      <c r="K51" s="22"/>
      <c r="L51" s="81"/>
      <c r="M51" s="81"/>
      <c r="N51" s="20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ht="15.75" thickBot="1" x14ac:dyDescent="0.3">
      <c r="A52" s="101"/>
      <c r="B52" s="59" t="s">
        <v>0</v>
      </c>
      <c r="C52" s="59"/>
      <c r="D52" s="59"/>
      <c r="E52" s="59"/>
      <c r="F52" s="59"/>
      <c r="G52" s="59"/>
      <c r="H52" s="59"/>
      <c r="I52" s="59"/>
      <c r="J52" s="59">
        <f>SUM(J12:J39)</f>
        <v>960.74999999999989</v>
      </c>
      <c r="K52" s="59"/>
      <c r="L52" s="85"/>
      <c r="M52" s="85"/>
      <c r="N52" s="102"/>
      <c r="O52" s="103"/>
      <c r="P52" s="104"/>
      <c r="Q52" s="104"/>
      <c r="R52" s="104"/>
      <c r="S52" s="104"/>
      <c r="T52" s="105"/>
      <c r="U52" s="105"/>
      <c r="V52" s="105"/>
      <c r="W52" s="105"/>
      <c r="X52" s="105"/>
      <c r="Y52" s="105"/>
      <c r="Z52" s="105"/>
      <c r="AA52" s="105"/>
      <c r="AB52" s="105"/>
      <c r="AC52" s="106"/>
    </row>
    <row r="53" spans="1:29" x14ac:dyDescent="0.25">
      <c r="A53" s="24"/>
      <c r="B53" s="25"/>
      <c r="C53" s="25"/>
      <c r="D53" s="25"/>
      <c r="E53" s="25"/>
      <c r="F53" s="25"/>
      <c r="G53" s="25"/>
      <c r="H53" s="25"/>
      <c r="I53" s="26"/>
      <c r="L53" s="78"/>
      <c r="M53" s="78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</row>
    <row r="54" spans="1:29" x14ac:dyDescent="0.25">
      <c r="A54" s="201" t="s">
        <v>42</v>
      </c>
      <c r="B54" s="201"/>
      <c r="C54" s="201"/>
      <c r="D54" s="25"/>
      <c r="E54" s="25"/>
      <c r="F54" s="25"/>
      <c r="G54" s="25"/>
      <c r="H54" s="25"/>
      <c r="I54" s="26"/>
      <c r="L54" s="78"/>
      <c r="M54" s="78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</row>
    <row r="55" spans="1:29" x14ac:dyDescent="0.25">
      <c r="A55" s="10"/>
      <c r="B55" s="6"/>
      <c r="C55" s="40" t="s">
        <v>6</v>
      </c>
      <c r="D55" s="40" t="s">
        <v>5</v>
      </c>
      <c r="E55" s="10"/>
      <c r="F55" s="10"/>
      <c r="G55" s="10"/>
      <c r="H55" s="8"/>
      <c r="I55" s="11"/>
      <c r="J55" s="8"/>
      <c r="K55" s="11"/>
      <c r="L55" s="79"/>
      <c r="M55" s="80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2"/>
      <c r="B56" s="13" t="s">
        <v>43</v>
      </c>
      <c r="C56" s="14"/>
      <c r="D56" s="14"/>
      <c r="E56" s="14"/>
      <c r="F56" s="14"/>
      <c r="G56" s="14"/>
      <c r="H56" s="15"/>
      <c r="I56" s="9"/>
      <c r="J56" s="15"/>
      <c r="K56" s="9"/>
      <c r="L56" s="82"/>
      <c r="M56" s="77"/>
      <c r="N56" s="9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x14ac:dyDescent="0.25">
      <c r="A57" s="16"/>
      <c r="B57" s="17" t="s">
        <v>1</v>
      </c>
      <c r="C57" s="9"/>
      <c r="D57" s="9"/>
      <c r="E57" s="9"/>
      <c r="F57" s="9"/>
      <c r="G57" s="9"/>
      <c r="H57" s="15"/>
      <c r="I57" s="18"/>
      <c r="J57" s="15"/>
      <c r="K57" s="18"/>
      <c r="L57" s="82"/>
      <c r="M57" s="77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68"/>
    </row>
    <row r="58" spans="1:29" s="23" customFormat="1" x14ac:dyDescent="0.25">
      <c r="A58" s="1"/>
      <c r="B58" s="21"/>
      <c r="C58" s="2"/>
      <c r="D58" s="2"/>
      <c r="E58" s="2"/>
      <c r="F58" s="2"/>
      <c r="G58" s="2"/>
      <c r="H58" s="75"/>
      <c r="I58" s="22"/>
      <c r="J58" s="75"/>
      <c r="K58" s="22"/>
      <c r="L58" s="87"/>
      <c r="M58" s="81"/>
      <c r="N58" s="22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x14ac:dyDescent="0.25">
      <c r="A59" s="16"/>
      <c r="B59" s="17" t="s">
        <v>2</v>
      </c>
      <c r="C59" s="9"/>
      <c r="D59" s="9"/>
      <c r="E59" s="9"/>
      <c r="F59" s="9"/>
      <c r="G59" s="9"/>
      <c r="H59" s="18"/>
      <c r="I59" s="18"/>
      <c r="J59" s="18"/>
      <c r="K59" s="18"/>
      <c r="L59" s="77"/>
      <c r="M59" s="77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8"/>
    </row>
    <row r="60" spans="1:29" x14ac:dyDescent="0.25">
      <c r="A60" s="1"/>
      <c r="B60" s="21"/>
      <c r="C60" s="32"/>
      <c r="D60" s="2"/>
      <c r="E60" s="76"/>
      <c r="F60" s="76"/>
      <c r="G60" s="76"/>
      <c r="H60" s="22"/>
      <c r="I60" s="22"/>
      <c r="J60" s="2"/>
      <c r="K60" s="22"/>
      <c r="L60" s="81"/>
      <c r="M60" s="81"/>
      <c r="N60" s="37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x14ac:dyDescent="0.25">
      <c r="A61" s="16"/>
      <c r="B61" s="17" t="s">
        <v>3</v>
      </c>
      <c r="C61" s="9"/>
      <c r="D61" s="9"/>
      <c r="E61" s="9"/>
      <c r="F61" s="9"/>
      <c r="G61" s="9"/>
      <c r="H61" s="18"/>
      <c r="I61" s="18"/>
      <c r="J61" s="34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152" customFormat="1" ht="120" x14ac:dyDescent="0.25">
      <c r="A62" s="145">
        <v>40</v>
      </c>
      <c r="B62" s="146"/>
      <c r="C62" s="154" t="s">
        <v>161</v>
      </c>
      <c r="D62" s="156" t="s">
        <v>145</v>
      </c>
      <c r="E62" s="76" t="s">
        <v>146</v>
      </c>
      <c r="F62" s="76" t="s">
        <v>147</v>
      </c>
      <c r="G62" s="76" t="s">
        <v>148</v>
      </c>
      <c r="H62" s="149"/>
      <c r="I62" s="149" t="s">
        <v>112</v>
      </c>
      <c r="J62" s="148">
        <f>SUM(O62:AC62)</f>
        <v>6</v>
      </c>
      <c r="K62" s="149"/>
      <c r="L62" s="150">
        <v>43556</v>
      </c>
      <c r="M62" s="150">
        <v>43830</v>
      </c>
      <c r="N62" s="20" t="s">
        <v>26</v>
      </c>
      <c r="O62" s="42"/>
      <c r="P62" s="43"/>
      <c r="Q62" s="43">
        <v>6</v>
      </c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152" customFormat="1" ht="120" x14ac:dyDescent="0.25">
      <c r="A63" s="145">
        <v>45</v>
      </c>
      <c r="B63" s="146"/>
      <c r="C63" s="154" t="s">
        <v>161</v>
      </c>
      <c r="D63" s="156" t="s">
        <v>159</v>
      </c>
      <c r="E63" s="76" t="s">
        <v>146</v>
      </c>
      <c r="F63" s="76" t="s">
        <v>147</v>
      </c>
      <c r="G63" s="76" t="s">
        <v>148</v>
      </c>
      <c r="H63" s="149"/>
      <c r="I63" s="149" t="s">
        <v>112</v>
      </c>
      <c r="J63" s="148">
        <f>SUM(O63:AC63)</f>
        <v>41</v>
      </c>
      <c r="K63" s="149"/>
      <c r="L63" s="150">
        <v>43922</v>
      </c>
      <c r="M63" s="150">
        <v>44196</v>
      </c>
      <c r="N63" s="20" t="s">
        <v>26</v>
      </c>
      <c r="O63" s="42"/>
      <c r="P63" s="43"/>
      <c r="Q63" s="43"/>
      <c r="R63" s="43">
        <v>41</v>
      </c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152" customFormat="1" ht="120" x14ac:dyDescent="0.25">
      <c r="A64" s="145">
        <v>46</v>
      </c>
      <c r="B64" s="146"/>
      <c r="C64" s="154" t="s">
        <v>160</v>
      </c>
      <c r="D64" s="156" t="s">
        <v>162</v>
      </c>
      <c r="E64" s="76" t="s">
        <v>146</v>
      </c>
      <c r="F64" s="76" t="s">
        <v>147</v>
      </c>
      <c r="G64" s="76" t="s">
        <v>148</v>
      </c>
      <c r="H64" s="149"/>
      <c r="I64" s="149" t="s">
        <v>112</v>
      </c>
      <c r="J64" s="148">
        <f>SUM(O64:AC64)</f>
        <v>126</v>
      </c>
      <c r="K64" s="149"/>
      <c r="L64" s="150">
        <v>43922</v>
      </c>
      <c r="M64" s="150">
        <v>44196</v>
      </c>
      <c r="N64" s="20" t="s">
        <v>26</v>
      </c>
      <c r="O64" s="42"/>
      <c r="P64" s="43"/>
      <c r="Q64" s="43"/>
      <c r="R64" s="43">
        <v>126</v>
      </c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 x14ac:dyDescent="0.25">
      <c r="A65" s="1"/>
      <c r="B65" s="21"/>
      <c r="C65" s="32"/>
      <c r="D65" s="2"/>
      <c r="E65" s="76"/>
      <c r="F65" s="76"/>
      <c r="G65" s="76"/>
      <c r="H65" s="22"/>
      <c r="I65" s="22"/>
      <c r="J65" s="2"/>
      <c r="K65" s="22"/>
      <c r="L65" s="81"/>
      <c r="M65" s="81"/>
      <c r="N65" s="37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x14ac:dyDescent="0.25">
      <c r="A66" s="16"/>
      <c r="B66" s="18" t="s">
        <v>45</v>
      </c>
      <c r="C66" s="9"/>
      <c r="D66" s="9"/>
      <c r="E66" s="9"/>
      <c r="F66" s="9"/>
      <c r="G66" s="9"/>
      <c r="H66" s="18"/>
      <c r="I66" s="18"/>
      <c r="J66" s="18"/>
      <c r="K66" s="18"/>
      <c r="L66" s="77"/>
      <c r="M66" s="77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68"/>
    </row>
    <row r="67" spans="1:29" s="23" customFormat="1" x14ac:dyDescent="0.25">
      <c r="A67" s="69"/>
      <c r="B67" s="70" t="s">
        <v>1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 x14ac:dyDescent="0.25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 x14ac:dyDescent="0.25">
      <c r="A69" s="69"/>
      <c r="B69" s="70" t="s">
        <v>2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s="152" customFormat="1" ht="105" x14ac:dyDescent="0.25">
      <c r="A70" s="145">
        <v>69</v>
      </c>
      <c r="B70" s="146"/>
      <c r="C70" s="148" t="s">
        <v>181</v>
      </c>
      <c r="D70" s="148" t="s">
        <v>182</v>
      </c>
      <c r="E70" s="164" t="s">
        <v>130</v>
      </c>
      <c r="F70" s="164" t="s">
        <v>183</v>
      </c>
      <c r="G70" s="157" t="s">
        <v>132</v>
      </c>
      <c r="H70" s="149"/>
      <c r="I70" s="149" t="s">
        <v>112</v>
      </c>
      <c r="J70" s="148">
        <f>SUM(O70:AC70)</f>
        <v>600</v>
      </c>
      <c r="K70" s="149"/>
      <c r="L70" s="150">
        <v>45383</v>
      </c>
      <c r="M70" s="150">
        <v>46022</v>
      </c>
      <c r="N70" s="124" t="s">
        <v>27</v>
      </c>
      <c r="O70" s="42"/>
      <c r="P70" s="43"/>
      <c r="Q70" s="43"/>
      <c r="R70" s="43"/>
      <c r="S70" s="43"/>
      <c r="T70" s="44"/>
      <c r="U70" s="44"/>
      <c r="V70" s="44">
        <v>300</v>
      </c>
      <c r="W70" s="44">
        <v>300</v>
      </c>
      <c r="X70" s="44"/>
      <c r="Y70" s="44"/>
      <c r="Z70" s="44"/>
      <c r="AA70" s="44"/>
      <c r="AB70" s="44"/>
      <c r="AC70" s="45"/>
    </row>
    <row r="71" spans="1:29" x14ac:dyDescent="0.25">
      <c r="A71" s="1"/>
      <c r="B71" s="21"/>
      <c r="C71" s="2"/>
      <c r="D71" s="2"/>
      <c r="E71" s="2"/>
      <c r="F71" s="2"/>
      <c r="G71" s="2"/>
      <c r="H71" s="22"/>
      <c r="I71" s="22"/>
      <c r="J71" s="22"/>
      <c r="K71" s="22"/>
      <c r="L71" s="81"/>
      <c r="M71" s="81"/>
      <c r="N71" s="6"/>
      <c r="O71" s="42"/>
      <c r="P71" s="43"/>
      <c r="Q71" s="43"/>
      <c r="R71" s="43"/>
      <c r="S71" s="43"/>
      <c r="T71" s="44"/>
      <c r="U71" s="44"/>
      <c r="V71" s="44"/>
      <c r="W71" s="44"/>
      <c r="X71" s="44"/>
      <c r="Y71" s="44"/>
      <c r="Z71" s="44"/>
      <c r="AA71" s="44"/>
      <c r="AB71" s="44"/>
      <c r="AC71" s="45"/>
    </row>
    <row r="72" spans="1:29" s="23" customFormat="1" x14ac:dyDescent="0.25">
      <c r="A72" s="69"/>
      <c r="B72" s="70" t="s">
        <v>3</v>
      </c>
      <c r="C72" s="34"/>
      <c r="D72" s="34"/>
      <c r="E72" s="34"/>
      <c r="F72" s="34"/>
      <c r="G72" s="34"/>
      <c r="H72" s="71"/>
      <c r="I72" s="71"/>
      <c r="J72" s="71"/>
      <c r="K72" s="71"/>
      <c r="L72" s="86"/>
      <c r="M72" s="86"/>
      <c r="N72" s="73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2"/>
    </row>
    <row r="73" spans="1:29" ht="15.75" thickBot="1" x14ac:dyDescent="0.3">
      <c r="A73" s="93"/>
      <c r="B73" s="94"/>
      <c r="C73" s="96"/>
      <c r="D73" s="96"/>
      <c r="E73" s="96"/>
      <c r="F73" s="96"/>
      <c r="G73" s="96"/>
      <c r="H73" s="95"/>
      <c r="I73" s="95"/>
      <c r="J73" s="95"/>
      <c r="K73" s="95"/>
      <c r="L73" s="97"/>
      <c r="M73" s="97"/>
      <c r="N73" s="107"/>
      <c r="O73" s="98"/>
      <c r="P73" s="99"/>
      <c r="Q73" s="99"/>
      <c r="R73" s="99"/>
      <c r="S73" s="99"/>
      <c r="T73" s="100"/>
      <c r="U73" s="100"/>
      <c r="V73" s="100"/>
      <c r="W73" s="100"/>
      <c r="X73" s="100"/>
      <c r="Y73" s="100"/>
      <c r="Z73" s="100"/>
      <c r="AA73" s="100"/>
      <c r="AB73" s="100"/>
      <c r="AC73" s="89"/>
    </row>
    <row r="74" spans="1:29" ht="15.75" thickBot="1" x14ac:dyDescent="0.3">
      <c r="A74" s="115"/>
      <c r="B74" s="116" t="s">
        <v>46</v>
      </c>
      <c r="C74" s="117"/>
      <c r="D74" s="117"/>
      <c r="E74" s="117"/>
      <c r="F74" s="117"/>
      <c r="G74" s="117"/>
      <c r="H74" s="118"/>
      <c r="I74" s="118"/>
      <c r="J74" s="118">
        <f>SUM(J56:J73)</f>
        <v>773</v>
      </c>
      <c r="K74" s="118"/>
      <c r="L74" s="119"/>
      <c r="M74" s="119"/>
      <c r="N74" s="102"/>
      <c r="O74" s="120"/>
      <c r="P74" s="121"/>
      <c r="Q74" s="121"/>
      <c r="R74" s="121"/>
      <c r="S74" s="121"/>
      <c r="T74" s="122"/>
      <c r="U74" s="122"/>
      <c r="V74" s="122"/>
      <c r="W74" s="122"/>
      <c r="X74" s="122"/>
      <c r="Y74" s="122"/>
      <c r="Z74" s="122"/>
      <c r="AA74" s="122"/>
      <c r="AB74" s="122"/>
      <c r="AC74" s="123"/>
    </row>
    <row r="75" spans="1:29" ht="15.75" thickBot="1" x14ac:dyDescent="0.3">
      <c r="A75" s="108"/>
      <c r="B75" s="109"/>
      <c r="C75" s="110"/>
      <c r="D75" s="110"/>
      <c r="E75" s="110"/>
      <c r="F75" s="110"/>
      <c r="G75" s="110"/>
      <c r="H75" s="111"/>
      <c r="I75" s="111"/>
      <c r="J75" s="112"/>
      <c r="K75" s="112"/>
      <c r="L75" s="113"/>
      <c r="M75" s="113"/>
      <c r="N75" s="112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114"/>
    </row>
    <row r="76" spans="1:29" x14ac:dyDescent="0.25">
      <c r="A76" s="201" t="s">
        <v>47</v>
      </c>
      <c r="B76" s="201"/>
      <c r="C76" s="201"/>
      <c r="D76" s="25"/>
      <c r="E76" s="25"/>
      <c r="F76" s="25"/>
      <c r="G76" s="25"/>
      <c r="H76" s="25"/>
      <c r="I76" s="26"/>
      <c r="L76" s="78"/>
      <c r="M76" s="78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</row>
    <row r="77" spans="1:29" x14ac:dyDescent="0.25">
      <c r="A77" s="10"/>
      <c r="B77" s="6"/>
      <c r="C77" s="40" t="s">
        <v>6</v>
      </c>
      <c r="D77" s="40" t="s">
        <v>5</v>
      </c>
      <c r="E77" s="10"/>
      <c r="F77" s="10"/>
      <c r="G77" s="10"/>
      <c r="H77" s="8"/>
      <c r="I77" s="11"/>
      <c r="J77" s="8"/>
      <c r="K77" s="11"/>
      <c r="L77" s="79"/>
      <c r="M77" s="80"/>
      <c r="N77" s="6"/>
      <c r="O77" s="42"/>
      <c r="P77" s="43"/>
      <c r="Q77" s="43"/>
      <c r="R77" s="43"/>
      <c r="S77" s="43"/>
      <c r="T77" s="44"/>
      <c r="U77" s="44"/>
      <c r="V77" s="44"/>
      <c r="W77" s="44"/>
      <c r="X77" s="44"/>
      <c r="Y77" s="44"/>
      <c r="Z77" s="44"/>
      <c r="AA77" s="44"/>
      <c r="AB77" s="44"/>
      <c r="AC77" s="45"/>
    </row>
    <row r="78" spans="1:29" x14ac:dyDescent="0.25">
      <c r="A78" s="12"/>
      <c r="B78" s="13" t="s">
        <v>48</v>
      </c>
      <c r="C78" s="14"/>
      <c r="D78" s="14"/>
      <c r="E78" s="14"/>
      <c r="F78" s="14"/>
      <c r="G78" s="14"/>
      <c r="H78" s="15"/>
      <c r="I78" s="9"/>
      <c r="J78" s="15"/>
      <c r="K78" s="9"/>
      <c r="L78" s="82"/>
      <c r="M78" s="77"/>
      <c r="N78" s="9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68"/>
    </row>
    <row r="79" spans="1:29" x14ac:dyDescent="0.25">
      <c r="A79" s="16"/>
      <c r="B79" s="17" t="s">
        <v>1</v>
      </c>
      <c r="C79" s="9"/>
      <c r="D79" s="9"/>
      <c r="E79" s="9"/>
      <c r="F79" s="9"/>
      <c r="G79" s="9"/>
      <c r="H79" s="15"/>
      <c r="I79" s="18"/>
      <c r="J79" s="15"/>
      <c r="K79" s="18"/>
      <c r="L79" s="82"/>
      <c r="M79" s="77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68"/>
    </row>
    <row r="80" spans="1:29" s="151" customFormat="1" ht="90" x14ac:dyDescent="0.25">
      <c r="A80" s="145">
        <v>6</v>
      </c>
      <c r="B80" s="146"/>
      <c r="C80" s="147" t="s">
        <v>105</v>
      </c>
      <c r="D80" s="148" t="s">
        <v>55</v>
      </c>
      <c r="E80" s="140" t="s">
        <v>97</v>
      </c>
      <c r="F80" s="140" t="s">
        <v>104</v>
      </c>
      <c r="G80" s="140" t="s">
        <v>99</v>
      </c>
      <c r="H80" s="149"/>
      <c r="I80" s="149" t="s">
        <v>106</v>
      </c>
      <c r="J80" s="148">
        <f t="shared" ref="J80:J90" si="3">SUM(O80:AC80)</f>
        <v>210</v>
      </c>
      <c r="K80" s="149"/>
      <c r="L80" s="150">
        <v>42795</v>
      </c>
      <c r="M80" s="150">
        <v>42825</v>
      </c>
      <c r="N80" s="141" t="s">
        <v>25</v>
      </c>
      <c r="O80" s="142">
        <v>210</v>
      </c>
      <c r="P80" s="126"/>
      <c r="Q80" s="126"/>
      <c r="R80" s="126"/>
      <c r="S80" s="126"/>
      <c r="T80" s="143"/>
      <c r="U80" s="143"/>
      <c r="V80" s="143"/>
      <c r="W80" s="143"/>
      <c r="X80" s="143"/>
      <c r="Y80" s="143"/>
      <c r="Z80" s="143"/>
      <c r="AA80" s="143"/>
      <c r="AB80" s="143"/>
      <c r="AC80" s="144"/>
    </row>
    <row r="81" spans="1:29" s="151" customFormat="1" ht="90" x14ac:dyDescent="0.25">
      <c r="A81" s="145">
        <v>18</v>
      </c>
      <c r="B81" s="146"/>
      <c r="C81" s="147" t="s">
        <v>84</v>
      </c>
      <c r="D81" s="148" t="s">
        <v>128</v>
      </c>
      <c r="E81" s="140" t="s">
        <v>97</v>
      </c>
      <c r="F81" s="140" t="s">
        <v>104</v>
      </c>
      <c r="G81" s="140" t="s">
        <v>99</v>
      </c>
      <c r="H81" s="149"/>
      <c r="I81" s="149" t="s">
        <v>84</v>
      </c>
      <c r="J81" s="148">
        <f t="shared" si="3"/>
        <v>698</v>
      </c>
      <c r="K81" s="149"/>
      <c r="L81" s="150">
        <v>42826</v>
      </c>
      <c r="M81" s="150">
        <v>43100</v>
      </c>
      <c r="N81" s="37" t="s">
        <v>25</v>
      </c>
      <c r="O81" s="142">
        <v>698</v>
      </c>
      <c r="P81" s="126"/>
      <c r="Q81" s="126"/>
      <c r="R81" s="126"/>
      <c r="S81" s="126"/>
      <c r="T81" s="143"/>
      <c r="U81" s="143"/>
      <c r="V81" s="143"/>
      <c r="W81" s="143"/>
      <c r="X81" s="143"/>
      <c r="Y81" s="143"/>
      <c r="Z81" s="143"/>
      <c r="AA81" s="143"/>
      <c r="AB81" s="143"/>
      <c r="AC81" s="144"/>
    </row>
    <row r="82" spans="1:29" s="152" customFormat="1" ht="90" x14ac:dyDescent="0.25">
      <c r="A82" s="145">
        <v>36</v>
      </c>
      <c r="B82" s="146"/>
      <c r="C82" s="147" t="s">
        <v>84</v>
      </c>
      <c r="D82" s="148" t="s">
        <v>128</v>
      </c>
      <c r="E82" s="140" t="s">
        <v>97</v>
      </c>
      <c r="F82" s="140" t="s">
        <v>104</v>
      </c>
      <c r="G82" s="140" t="s">
        <v>99</v>
      </c>
      <c r="H82" s="149"/>
      <c r="I82" s="149" t="s">
        <v>84</v>
      </c>
      <c r="J82" s="148">
        <f t="shared" si="3"/>
        <v>3111</v>
      </c>
      <c r="K82" s="149"/>
      <c r="L82" s="150">
        <v>43191</v>
      </c>
      <c r="M82" s="150">
        <v>44561</v>
      </c>
      <c r="N82" s="37" t="s">
        <v>26</v>
      </c>
      <c r="O82" s="42"/>
      <c r="P82" s="43">
        <v>764</v>
      </c>
      <c r="Q82" s="43">
        <v>776</v>
      </c>
      <c r="R82" s="43">
        <v>765</v>
      </c>
      <c r="S82" s="43">
        <v>806</v>
      </c>
      <c r="T82" s="44"/>
      <c r="U82" s="44"/>
      <c r="V82" s="44"/>
      <c r="W82" s="44"/>
      <c r="X82" s="44"/>
      <c r="Y82" s="44"/>
      <c r="Z82" s="44"/>
      <c r="AA82" s="44"/>
      <c r="AB82" s="44"/>
      <c r="AC82" s="45"/>
    </row>
    <row r="83" spans="1:29" s="151" customFormat="1" ht="90" x14ac:dyDescent="0.25">
      <c r="A83" s="145">
        <v>41</v>
      </c>
      <c r="B83" s="146"/>
      <c r="C83" s="147" t="s">
        <v>149</v>
      </c>
      <c r="D83" s="148" t="s">
        <v>150</v>
      </c>
      <c r="E83" s="140" t="s">
        <v>97</v>
      </c>
      <c r="F83" s="140" t="s">
        <v>104</v>
      </c>
      <c r="G83" s="140" t="s">
        <v>99</v>
      </c>
      <c r="H83" s="149"/>
      <c r="I83" s="149" t="s">
        <v>106</v>
      </c>
      <c r="J83" s="148">
        <f t="shared" si="3"/>
        <v>60</v>
      </c>
      <c r="K83" s="149"/>
      <c r="L83" s="150">
        <v>43556</v>
      </c>
      <c r="M83" s="150">
        <v>43585</v>
      </c>
      <c r="N83" s="141" t="s">
        <v>26</v>
      </c>
      <c r="O83" s="142"/>
      <c r="P83" s="126"/>
      <c r="Q83" s="126">
        <v>60</v>
      </c>
      <c r="R83" s="126"/>
      <c r="S83" s="126"/>
      <c r="T83" s="143"/>
      <c r="U83" s="143"/>
      <c r="V83" s="143"/>
      <c r="W83" s="143"/>
      <c r="X83" s="143"/>
      <c r="Y83" s="143"/>
      <c r="Z83" s="143"/>
      <c r="AA83" s="143"/>
      <c r="AB83" s="143"/>
      <c r="AC83" s="144"/>
    </row>
    <row r="84" spans="1:29" s="151" customFormat="1" ht="90" x14ac:dyDescent="0.25">
      <c r="A84" s="145">
        <v>47</v>
      </c>
      <c r="B84" s="146"/>
      <c r="C84" s="153" t="s">
        <v>163</v>
      </c>
      <c r="D84" s="148" t="s">
        <v>164</v>
      </c>
      <c r="E84" s="140" t="s">
        <v>97</v>
      </c>
      <c r="F84" s="140" t="s">
        <v>104</v>
      </c>
      <c r="G84" s="140" t="s">
        <v>99</v>
      </c>
      <c r="H84" s="149"/>
      <c r="I84" s="149" t="s">
        <v>106</v>
      </c>
      <c r="J84" s="148">
        <f t="shared" si="3"/>
        <v>126</v>
      </c>
      <c r="K84" s="149"/>
      <c r="L84" s="150">
        <v>44287</v>
      </c>
      <c r="M84" s="150">
        <v>44316</v>
      </c>
      <c r="N84" s="141" t="s">
        <v>26</v>
      </c>
      <c r="O84" s="142"/>
      <c r="P84" s="126"/>
      <c r="Q84" s="126"/>
      <c r="R84" s="126"/>
      <c r="S84" s="126">
        <v>126</v>
      </c>
      <c r="T84" s="143"/>
      <c r="U84" s="143"/>
      <c r="V84" s="143"/>
      <c r="W84" s="143"/>
      <c r="X84" s="143"/>
      <c r="Y84" s="143"/>
      <c r="Z84" s="143"/>
      <c r="AA84" s="143"/>
      <c r="AB84" s="143"/>
      <c r="AC84" s="144"/>
    </row>
    <row r="85" spans="1:29" s="151" customFormat="1" ht="90" x14ac:dyDescent="0.25">
      <c r="A85" s="145">
        <v>49</v>
      </c>
      <c r="B85" s="146"/>
      <c r="C85" s="153" t="s">
        <v>169</v>
      </c>
      <c r="D85" s="148" t="s">
        <v>170</v>
      </c>
      <c r="E85" s="140" t="s">
        <v>97</v>
      </c>
      <c r="F85" s="140" t="s">
        <v>104</v>
      </c>
      <c r="G85" s="140" t="s">
        <v>99</v>
      </c>
      <c r="H85" s="149"/>
      <c r="I85" s="149" t="s">
        <v>106</v>
      </c>
      <c r="J85" s="148">
        <f t="shared" si="3"/>
        <v>132</v>
      </c>
      <c r="K85" s="149"/>
      <c r="L85" s="150">
        <v>44652</v>
      </c>
      <c r="M85" s="150">
        <v>44926</v>
      </c>
      <c r="N85" s="141" t="s">
        <v>27</v>
      </c>
      <c r="O85" s="142"/>
      <c r="P85" s="126"/>
      <c r="Q85" s="126"/>
      <c r="R85" s="126"/>
      <c r="S85" s="126"/>
      <c r="T85" s="143">
        <v>132</v>
      </c>
      <c r="U85" s="143"/>
      <c r="V85" s="143"/>
      <c r="W85" s="143"/>
      <c r="X85" s="143"/>
      <c r="Y85" s="143"/>
      <c r="Z85" s="143"/>
      <c r="AA85" s="143"/>
      <c r="AB85" s="143"/>
      <c r="AC85" s="144"/>
    </row>
    <row r="86" spans="1:29" s="152" customFormat="1" ht="90" x14ac:dyDescent="0.25">
      <c r="A86" s="145">
        <v>57</v>
      </c>
      <c r="B86" s="146"/>
      <c r="C86" s="147" t="s">
        <v>84</v>
      </c>
      <c r="D86" s="148" t="s">
        <v>128</v>
      </c>
      <c r="E86" s="140" t="s">
        <v>97</v>
      </c>
      <c r="F86" s="140" t="s">
        <v>104</v>
      </c>
      <c r="G86" s="140" t="s">
        <v>99</v>
      </c>
      <c r="H86" s="149"/>
      <c r="I86" s="149" t="s">
        <v>84</v>
      </c>
      <c r="J86" s="148">
        <f t="shared" si="3"/>
        <v>5924</v>
      </c>
      <c r="K86" s="149"/>
      <c r="L86" s="150">
        <v>44652</v>
      </c>
      <c r="M86" s="150">
        <v>48213</v>
      </c>
      <c r="N86" s="37" t="s">
        <v>27</v>
      </c>
      <c r="O86" s="42"/>
      <c r="P86" s="43"/>
      <c r="Q86" s="43"/>
      <c r="R86" s="43"/>
      <c r="S86" s="43"/>
      <c r="T86" s="44">
        <v>614</v>
      </c>
      <c r="U86" s="44">
        <v>562</v>
      </c>
      <c r="V86" s="44">
        <v>580</v>
      </c>
      <c r="W86" s="44">
        <v>580</v>
      </c>
      <c r="X86" s="44">
        <v>592</v>
      </c>
      <c r="Y86" s="44">
        <v>544</v>
      </c>
      <c r="Z86" s="44">
        <v>712</v>
      </c>
      <c r="AA86" s="44">
        <v>580</v>
      </c>
      <c r="AB86" s="44">
        <v>580</v>
      </c>
      <c r="AC86" s="45">
        <v>580</v>
      </c>
    </row>
    <row r="87" spans="1:29" s="151" customFormat="1" ht="90" x14ac:dyDescent="0.25">
      <c r="A87" s="145">
        <v>68</v>
      </c>
      <c r="B87" s="146"/>
      <c r="C87" s="147" t="s">
        <v>179</v>
      </c>
      <c r="D87" s="148" t="s">
        <v>180</v>
      </c>
      <c r="E87" s="140" t="s">
        <v>97</v>
      </c>
      <c r="F87" s="140" t="s">
        <v>104</v>
      </c>
      <c r="G87" s="140" t="s">
        <v>99</v>
      </c>
      <c r="H87" s="149"/>
      <c r="I87" s="149" t="s">
        <v>106</v>
      </c>
      <c r="J87" s="148">
        <f t="shared" si="3"/>
        <v>318</v>
      </c>
      <c r="K87" s="149"/>
      <c r="L87" s="150">
        <v>45017</v>
      </c>
      <c r="M87" s="150">
        <v>45046</v>
      </c>
      <c r="N87" s="141" t="s">
        <v>27</v>
      </c>
      <c r="O87" s="142"/>
      <c r="P87" s="126"/>
      <c r="Q87" s="126"/>
      <c r="R87" s="126"/>
      <c r="S87" s="126"/>
      <c r="T87" s="143"/>
      <c r="U87" s="143">
        <v>318</v>
      </c>
      <c r="V87" s="143"/>
      <c r="W87" s="143"/>
      <c r="X87" s="143"/>
      <c r="Y87" s="143"/>
      <c r="Z87" s="143"/>
      <c r="AA87" s="143"/>
      <c r="AB87" s="143"/>
      <c r="AC87" s="144"/>
    </row>
    <row r="88" spans="1:29" s="151" customFormat="1" ht="90" x14ac:dyDescent="0.25">
      <c r="A88" s="145">
        <v>74</v>
      </c>
      <c r="B88" s="146"/>
      <c r="C88" s="147" t="s">
        <v>171</v>
      </c>
      <c r="D88" s="148" t="s">
        <v>184</v>
      </c>
      <c r="E88" s="140" t="s">
        <v>97</v>
      </c>
      <c r="F88" s="140" t="s">
        <v>104</v>
      </c>
      <c r="G88" s="140" t="s">
        <v>99</v>
      </c>
      <c r="H88" s="149"/>
      <c r="I88" s="149" t="s">
        <v>106</v>
      </c>
      <c r="J88" s="148">
        <f t="shared" si="3"/>
        <v>252</v>
      </c>
      <c r="K88" s="149"/>
      <c r="L88" s="150">
        <v>46113</v>
      </c>
      <c r="M88" s="150">
        <v>46142</v>
      </c>
      <c r="N88" s="141" t="s">
        <v>27</v>
      </c>
      <c r="O88" s="142"/>
      <c r="P88" s="126"/>
      <c r="Q88" s="126"/>
      <c r="R88" s="126"/>
      <c r="S88" s="126"/>
      <c r="T88" s="143"/>
      <c r="U88" s="143"/>
      <c r="V88" s="143"/>
      <c r="W88" s="143"/>
      <c r="X88" s="143">
        <v>252</v>
      </c>
      <c r="Y88" s="143"/>
      <c r="Z88" s="143"/>
      <c r="AA88" s="143"/>
      <c r="AB88" s="143"/>
      <c r="AC88" s="144"/>
    </row>
    <row r="89" spans="1:29" s="151" customFormat="1" ht="90" x14ac:dyDescent="0.25">
      <c r="A89" s="145">
        <v>83</v>
      </c>
      <c r="B89" s="146"/>
      <c r="C89" s="153" t="s">
        <v>188</v>
      </c>
      <c r="D89" s="148" t="s">
        <v>189</v>
      </c>
      <c r="E89" s="140" t="s">
        <v>97</v>
      </c>
      <c r="F89" s="140" t="s">
        <v>104</v>
      </c>
      <c r="G89" s="140" t="s">
        <v>99</v>
      </c>
      <c r="H89" s="149"/>
      <c r="I89" s="149" t="s">
        <v>106</v>
      </c>
      <c r="J89" s="148">
        <f t="shared" si="3"/>
        <v>150</v>
      </c>
      <c r="K89" s="149"/>
      <c r="L89" s="150">
        <v>46844</v>
      </c>
      <c r="M89" s="150">
        <v>46873</v>
      </c>
      <c r="N89" s="141" t="s">
        <v>27</v>
      </c>
      <c r="O89" s="142"/>
      <c r="P89" s="126"/>
      <c r="Q89" s="126"/>
      <c r="R89" s="126"/>
      <c r="S89" s="126"/>
      <c r="T89" s="143"/>
      <c r="U89" s="143"/>
      <c r="V89" s="143"/>
      <c r="W89" s="143"/>
      <c r="X89" s="143"/>
      <c r="Y89" s="143"/>
      <c r="Z89" s="143">
        <v>150</v>
      </c>
      <c r="AA89" s="143"/>
      <c r="AB89" s="143"/>
      <c r="AC89" s="144"/>
    </row>
    <row r="90" spans="1:29" s="151" customFormat="1" ht="90" x14ac:dyDescent="0.25">
      <c r="A90" s="145">
        <v>87</v>
      </c>
      <c r="B90" s="146"/>
      <c r="C90" s="153" t="s">
        <v>190</v>
      </c>
      <c r="D90" s="148" t="s">
        <v>55</v>
      </c>
      <c r="E90" s="140" t="s">
        <v>97</v>
      </c>
      <c r="F90" s="140" t="s">
        <v>104</v>
      </c>
      <c r="G90" s="140" t="s">
        <v>99</v>
      </c>
      <c r="H90" s="149"/>
      <c r="I90" s="149" t="s">
        <v>106</v>
      </c>
      <c r="J90" s="148">
        <f t="shared" si="3"/>
        <v>900</v>
      </c>
      <c r="K90" s="149"/>
      <c r="L90" s="150">
        <v>47209</v>
      </c>
      <c r="M90" s="150">
        <v>47968</v>
      </c>
      <c r="N90" s="141" t="s">
        <v>27</v>
      </c>
      <c r="O90" s="142"/>
      <c r="P90" s="126"/>
      <c r="Q90" s="126"/>
      <c r="R90" s="126"/>
      <c r="S90" s="126"/>
      <c r="T90" s="143"/>
      <c r="U90" s="143"/>
      <c r="V90" s="143"/>
      <c r="W90" s="143"/>
      <c r="X90" s="143"/>
      <c r="Y90" s="143"/>
      <c r="Z90" s="143"/>
      <c r="AA90" s="143">
        <v>300</v>
      </c>
      <c r="AB90" s="143">
        <v>300</v>
      </c>
      <c r="AC90" s="144">
        <v>300</v>
      </c>
    </row>
    <row r="91" spans="1:29" s="23" customFormat="1" x14ac:dyDescent="0.25">
      <c r="A91" s="1"/>
      <c r="B91" s="21"/>
      <c r="C91" s="2"/>
      <c r="D91" s="2"/>
      <c r="E91" s="2"/>
      <c r="F91" s="2"/>
      <c r="G91" s="2"/>
      <c r="H91" s="75"/>
      <c r="I91" s="22"/>
      <c r="J91" s="75"/>
      <c r="K91" s="22"/>
      <c r="L91" s="87"/>
      <c r="M91" s="81"/>
      <c r="N91" s="22"/>
      <c r="O91" s="42"/>
      <c r="P91" s="43"/>
      <c r="Q91" s="43"/>
      <c r="R91" s="43"/>
      <c r="S91" s="43"/>
      <c r="T91" s="44"/>
      <c r="U91" s="44"/>
      <c r="V91" s="44"/>
      <c r="W91" s="44"/>
      <c r="X91" s="44"/>
      <c r="Y91" s="44"/>
      <c r="Z91" s="44"/>
      <c r="AA91" s="44"/>
      <c r="AB91" s="44"/>
      <c r="AC91" s="45"/>
    </row>
    <row r="92" spans="1:29" x14ac:dyDescent="0.25">
      <c r="A92" s="16"/>
      <c r="B92" s="17" t="s">
        <v>2</v>
      </c>
      <c r="C92" s="9"/>
      <c r="D92" s="9"/>
      <c r="E92" s="9"/>
      <c r="F92" s="9"/>
      <c r="G92" s="9"/>
      <c r="H92" s="18"/>
      <c r="I92" s="18"/>
      <c r="J92" s="18"/>
      <c r="K92" s="18"/>
      <c r="L92" s="77"/>
      <c r="M92" s="77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68"/>
    </row>
    <row r="93" spans="1:29" x14ac:dyDescent="0.25">
      <c r="A93" s="1"/>
      <c r="B93" s="21"/>
      <c r="C93" s="32"/>
      <c r="D93" s="2"/>
      <c r="E93" s="76"/>
      <c r="F93" s="76"/>
      <c r="G93" s="76"/>
      <c r="H93" s="22"/>
      <c r="I93" s="22"/>
      <c r="J93" s="2"/>
      <c r="K93" s="22"/>
      <c r="L93" s="81"/>
      <c r="M93" s="81"/>
      <c r="N93" s="37"/>
      <c r="O93" s="42"/>
      <c r="P93" s="43"/>
      <c r="Q93" s="43"/>
      <c r="R93" s="43"/>
      <c r="S93" s="43"/>
      <c r="T93" s="44"/>
      <c r="U93" s="44"/>
      <c r="V93" s="44"/>
      <c r="W93" s="44"/>
      <c r="X93" s="44"/>
      <c r="Y93" s="44"/>
      <c r="Z93" s="44"/>
      <c r="AA93" s="44"/>
      <c r="AB93" s="44"/>
      <c r="AC93" s="45"/>
    </row>
    <row r="94" spans="1:29" x14ac:dyDescent="0.25">
      <c r="A94" s="16"/>
      <c r="B94" s="17" t="s">
        <v>3</v>
      </c>
      <c r="C94" s="9"/>
      <c r="D94" s="9"/>
      <c r="E94" s="9"/>
      <c r="F94" s="9"/>
      <c r="G94" s="9"/>
      <c r="H94" s="18"/>
      <c r="I94" s="18"/>
      <c r="J94" s="34"/>
      <c r="K94" s="18"/>
      <c r="L94" s="77"/>
      <c r="M94" s="77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68"/>
    </row>
    <row r="95" spans="1:29" x14ac:dyDescent="0.25">
      <c r="A95" s="1"/>
      <c r="B95" s="21"/>
      <c r="C95" s="32"/>
      <c r="D95" s="2"/>
      <c r="E95" s="76"/>
      <c r="F95" s="76"/>
      <c r="G95" s="76"/>
      <c r="H95" s="22"/>
      <c r="I95" s="22"/>
      <c r="J95" s="2"/>
      <c r="K95" s="22"/>
      <c r="L95" s="81"/>
      <c r="M95" s="81"/>
      <c r="N95" s="37"/>
      <c r="O95" s="42"/>
      <c r="P95" s="43"/>
      <c r="Q95" s="43"/>
      <c r="R95" s="43"/>
      <c r="S95" s="43"/>
      <c r="T95" s="44"/>
      <c r="U95" s="44"/>
      <c r="V95" s="44"/>
      <c r="W95" s="44"/>
      <c r="X95" s="44"/>
      <c r="Y95" s="44"/>
      <c r="Z95" s="44"/>
      <c r="AA95" s="44"/>
      <c r="AB95" s="44"/>
      <c r="AC95" s="45"/>
    </row>
    <row r="96" spans="1:29" x14ac:dyDescent="0.25">
      <c r="A96" s="16"/>
      <c r="B96" s="18" t="s">
        <v>49</v>
      </c>
      <c r="C96" s="9"/>
      <c r="D96" s="9"/>
      <c r="E96" s="9"/>
      <c r="F96" s="9"/>
      <c r="G96" s="9"/>
      <c r="H96" s="18"/>
      <c r="I96" s="18"/>
      <c r="J96" s="18"/>
      <c r="K96" s="18"/>
      <c r="L96" s="77"/>
      <c r="M96" s="77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68"/>
    </row>
    <row r="97" spans="1:29" s="23" customFormat="1" x14ac:dyDescent="0.25">
      <c r="A97" s="69"/>
      <c r="B97" s="70" t="s">
        <v>1</v>
      </c>
      <c r="C97" s="34"/>
      <c r="D97" s="34"/>
      <c r="E97" s="34"/>
      <c r="F97" s="34"/>
      <c r="G97" s="34"/>
      <c r="H97" s="71"/>
      <c r="I97" s="71"/>
      <c r="J97" s="71"/>
      <c r="K97" s="71"/>
      <c r="L97" s="86"/>
      <c r="M97" s="86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2"/>
    </row>
    <row r="98" spans="1:29" s="152" customFormat="1" ht="120" x14ac:dyDescent="0.25">
      <c r="A98" s="145">
        <v>82</v>
      </c>
      <c r="B98" s="146"/>
      <c r="C98" s="154" t="s">
        <v>151</v>
      </c>
      <c r="D98" s="156" t="s">
        <v>54</v>
      </c>
      <c r="E98" s="76" t="s">
        <v>137</v>
      </c>
      <c r="F98" s="164" t="s">
        <v>138</v>
      </c>
      <c r="G98" s="157" t="s">
        <v>139</v>
      </c>
      <c r="H98" s="149"/>
      <c r="I98" s="149" t="s">
        <v>112</v>
      </c>
      <c r="J98" s="148">
        <f>SUM(O98:AC98)</f>
        <v>300</v>
      </c>
      <c r="K98" s="149"/>
      <c r="L98" s="150">
        <v>46388</v>
      </c>
      <c r="M98" s="150">
        <v>46752</v>
      </c>
      <c r="N98" s="20" t="s">
        <v>27</v>
      </c>
      <c r="O98" s="42"/>
      <c r="P98" s="43"/>
      <c r="Q98" s="43"/>
      <c r="R98" s="43"/>
      <c r="S98" s="43"/>
      <c r="T98" s="44"/>
      <c r="U98" s="44"/>
      <c r="V98" s="44"/>
      <c r="W98" s="44"/>
      <c r="X98" s="44"/>
      <c r="Y98" s="44">
        <v>300</v>
      </c>
      <c r="Z98" s="44"/>
      <c r="AA98" s="44"/>
      <c r="AB98" s="44"/>
      <c r="AC98" s="45"/>
    </row>
    <row r="99" spans="1:29" x14ac:dyDescent="0.25">
      <c r="A99" s="1"/>
      <c r="B99" s="21"/>
      <c r="C99" s="2"/>
      <c r="D99" s="2"/>
      <c r="E99" s="2"/>
      <c r="F99" s="2"/>
      <c r="G99" s="2"/>
      <c r="H99" s="22"/>
      <c r="I99" s="22"/>
      <c r="J99" s="22"/>
      <c r="K99" s="22"/>
      <c r="L99" s="81"/>
      <c r="M99" s="81"/>
      <c r="N99" s="6"/>
      <c r="O99" s="42"/>
      <c r="P99" s="43"/>
      <c r="Q99" s="43"/>
      <c r="R99" s="43"/>
      <c r="S99" s="43"/>
      <c r="T99" s="44"/>
      <c r="U99" s="44"/>
      <c r="V99" s="44"/>
      <c r="W99" s="44"/>
      <c r="X99" s="44"/>
      <c r="Y99" s="44"/>
      <c r="Z99" s="44"/>
      <c r="AA99" s="44"/>
      <c r="AB99" s="44"/>
      <c r="AC99" s="45"/>
    </row>
    <row r="100" spans="1:29" s="23" customFormat="1" x14ac:dyDescent="0.25">
      <c r="A100" s="69"/>
      <c r="B100" s="70" t="s">
        <v>2</v>
      </c>
      <c r="C100" s="34"/>
      <c r="D100" s="34"/>
      <c r="E100" s="34"/>
      <c r="F100" s="34"/>
      <c r="G100" s="34"/>
      <c r="H100" s="71"/>
      <c r="I100" s="71"/>
      <c r="J100" s="71"/>
      <c r="K100" s="71"/>
      <c r="L100" s="86"/>
      <c r="M100" s="86"/>
      <c r="N100" s="73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2"/>
    </row>
    <row r="101" spans="1:29" s="152" customFormat="1" ht="105" x14ac:dyDescent="0.25">
      <c r="A101" s="145">
        <v>25</v>
      </c>
      <c r="B101" s="146"/>
      <c r="C101" s="154" t="s">
        <v>129</v>
      </c>
      <c r="D101" s="156" t="s">
        <v>52</v>
      </c>
      <c r="E101" s="76" t="s">
        <v>130</v>
      </c>
      <c r="F101" s="164" t="s">
        <v>131</v>
      </c>
      <c r="G101" s="157" t="s">
        <v>132</v>
      </c>
      <c r="H101" s="149"/>
      <c r="I101" s="149" t="s">
        <v>112</v>
      </c>
      <c r="J101" s="148">
        <f>SUM(O101:AC101)</f>
        <v>90</v>
      </c>
      <c r="K101" s="149"/>
      <c r="L101" s="150">
        <v>43191</v>
      </c>
      <c r="M101" s="150">
        <v>43465</v>
      </c>
      <c r="N101" s="20" t="s">
        <v>26</v>
      </c>
      <c r="O101" s="42"/>
      <c r="P101" s="43">
        <v>90</v>
      </c>
      <c r="Q101" s="43"/>
      <c r="R101" s="43"/>
      <c r="S101" s="43"/>
      <c r="T101" s="44"/>
      <c r="U101" s="44"/>
      <c r="V101" s="44"/>
      <c r="W101" s="44"/>
      <c r="X101" s="44"/>
      <c r="Y101" s="44"/>
      <c r="Z101" s="44"/>
      <c r="AA101" s="44"/>
      <c r="AB101" s="44"/>
      <c r="AC101" s="45"/>
    </row>
    <row r="102" spans="1:29" s="152" customFormat="1" ht="105" x14ac:dyDescent="0.25">
      <c r="A102" s="145">
        <v>42</v>
      </c>
      <c r="B102" s="146"/>
      <c r="C102" s="154" t="s">
        <v>151</v>
      </c>
      <c r="D102" s="156" t="s">
        <v>52</v>
      </c>
      <c r="E102" s="76" t="s">
        <v>130</v>
      </c>
      <c r="F102" s="164" t="s">
        <v>131</v>
      </c>
      <c r="G102" s="157" t="s">
        <v>132</v>
      </c>
      <c r="H102" s="149"/>
      <c r="I102" s="149" t="s">
        <v>112</v>
      </c>
      <c r="J102" s="148">
        <f>SUM(O102:AC102)</f>
        <v>90</v>
      </c>
      <c r="K102" s="149"/>
      <c r="L102" s="150">
        <v>43466</v>
      </c>
      <c r="M102" s="150">
        <v>43830</v>
      </c>
      <c r="N102" s="20" t="s">
        <v>26</v>
      </c>
      <c r="O102" s="42"/>
      <c r="P102" s="43"/>
      <c r="Q102" s="43">
        <v>90</v>
      </c>
      <c r="R102" s="43"/>
      <c r="S102" s="43"/>
      <c r="T102" s="44"/>
      <c r="U102" s="44"/>
      <c r="V102" s="44"/>
      <c r="W102" s="44"/>
      <c r="X102" s="44"/>
      <c r="Y102" s="44"/>
      <c r="Z102" s="44"/>
      <c r="AA102" s="44"/>
      <c r="AB102" s="44"/>
      <c r="AC102" s="45"/>
    </row>
    <row r="103" spans="1:29" x14ac:dyDescent="0.25">
      <c r="A103" s="1"/>
      <c r="B103" s="21"/>
      <c r="C103" s="2"/>
      <c r="D103" s="2"/>
      <c r="E103" s="2"/>
      <c r="F103" s="2"/>
      <c r="G103" s="2"/>
      <c r="H103" s="22"/>
      <c r="I103" s="22"/>
      <c r="J103" s="22"/>
      <c r="K103" s="22"/>
      <c r="L103" s="81"/>
      <c r="M103" s="81"/>
      <c r="N103" s="6"/>
      <c r="O103" s="42"/>
      <c r="P103" s="43"/>
      <c r="Q103" s="43"/>
      <c r="R103" s="43"/>
      <c r="S103" s="43"/>
      <c r="T103" s="44"/>
      <c r="U103" s="44"/>
      <c r="V103" s="44"/>
      <c r="W103" s="44"/>
      <c r="X103" s="44"/>
      <c r="Y103" s="44"/>
      <c r="Z103" s="44"/>
      <c r="AA103" s="44"/>
      <c r="AB103" s="44"/>
      <c r="AC103" s="45"/>
    </row>
    <row r="104" spans="1:29" s="23" customFormat="1" x14ac:dyDescent="0.25">
      <c r="A104" s="69"/>
      <c r="B104" s="70" t="s">
        <v>3</v>
      </c>
      <c r="C104" s="34"/>
      <c r="D104" s="34"/>
      <c r="E104" s="34"/>
      <c r="F104" s="34"/>
      <c r="G104" s="34"/>
      <c r="H104" s="71"/>
      <c r="I104" s="71"/>
      <c r="J104" s="71"/>
      <c r="K104" s="71"/>
      <c r="L104" s="86"/>
      <c r="M104" s="86"/>
      <c r="N104" s="73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2"/>
    </row>
    <row r="105" spans="1:29" x14ac:dyDescent="0.25">
      <c r="A105" s="1"/>
      <c r="B105" s="21"/>
      <c r="C105" s="2"/>
      <c r="D105" s="2"/>
      <c r="E105" s="2"/>
      <c r="F105" s="2"/>
      <c r="G105" s="2"/>
      <c r="H105" s="22"/>
      <c r="I105" s="22"/>
      <c r="J105" s="22"/>
      <c r="K105" s="22"/>
      <c r="L105" s="81"/>
      <c r="M105" s="81"/>
      <c r="N105" s="6"/>
      <c r="O105" s="42"/>
      <c r="P105" s="43"/>
      <c r="Q105" s="43"/>
      <c r="R105" s="43"/>
      <c r="S105" s="43"/>
      <c r="T105" s="44"/>
      <c r="U105" s="44"/>
      <c r="V105" s="44"/>
      <c r="W105" s="44"/>
      <c r="X105" s="44"/>
      <c r="Y105" s="44"/>
      <c r="Z105" s="44"/>
      <c r="AA105" s="44"/>
      <c r="AB105" s="44"/>
      <c r="AC105" s="45"/>
    </row>
    <row r="106" spans="1:29" x14ac:dyDescent="0.25">
      <c r="A106" s="16"/>
      <c r="B106" s="18" t="s">
        <v>50</v>
      </c>
      <c r="C106" s="9"/>
      <c r="D106" s="9"/>
      <c r="E106" s="9"/>
      <c r="F106" s="9"/>
      <c r="G106" s="9"/>
      <c r="H106" s="18"/>
      <c r="I106" s="18"/>
      <c r="J106" s="18"/>
      <c r="K106" s="18"/>
      <c r="L106" s="77"/>
      <c r="M106" s="77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68"/>
    </row>
    <row r="107" spans="1:29" s="23" customFormat="1" x14ac:dyDescent="0.25">
      <c r="A107" s="69"/>
      <c r="B107" s="70" t="s">
        <v>1</v>
      </c>
      <c r="C107" s="34"/>
      <c r="D107" s="34"/>
      <c r="E107" s="34"/>
      <c r="F107" s="34"/>
      <c r="G107" s="34"/>
      <c r="H107" s="71"/>
      <c r="I107" s="71"/>
      <c r="J107" s="71"/>
      <c r="K107" s="71"/>
      <c r="L107" s="86"/>
      <c r="M107" s="86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2"/>
    </row>
    <row r="108" spans="1:29" s="152" customFormat="1" ht="135" x14ac:dyDescent="0.25">
      <c r="A108" s="145">
        <v>27</v>
      </c>
      <c r="B108" s="146"/>
      <c r="C108" s="154" t="s">
        <v>135</v>
      </c>
      <c r="D108" s="156" t="s">
        <v>136</v>
      </c>
      <c r="E108" s="76" t="s">
        <v>137</v>
      </c>
      <c r="F108" s="76" t="s">
        <v>138</v>
      </c>
      <c r="G108" s="76" t="s">
        <v>139</v>
      </c>
      <c r="H108" s="149"/>
      <c r="I108" s="149" t="s">
        <v>112</v>
      </c>
      <c r="J108" s="148">
        <f>SUM(O108:AC108)</f>
        <v>42</v>
      </c>
      <c r="K108" s="149"/>
      <c r="L108" s="150">
        <v>43101</v>
      </c>
      <c r="M108" s="150">
        <v>43465</v>
      </c>
      <c r="N108" s="20" t="s">
        <v>26</v>
      </c>
      <c r="O108" s="42"/>
      <c r="P108" s="43">
        <v>42</v>
      </c>
      <c r="Q108" s="43"/>
      <c r="R108" s="43"/>
      <c r="S108" s="43"/>
      <c r="T108" s="44"/>
      <c r="U108" s="44"/>
      <c r="V108" s="44"/>
      <c r="W108" s="44"/>
      <c r="X108" s="44"/>
      <c r="Y108" s="44"/>
      <c r="Z108" s="44"/>
      <c r="AA108" s="44"/>
      <c r="AB108" s="44"/>
      <c r="AC108" s="45"/>
    </row>
    <row r="109" spans="1:29" x14ac:dyDescent="0.25">
      <c r="A109" s="1"/>
      <c r="B109" s="21"/>
      <c r="C109" s="2"/>
      <c r="D109" s="2"/>
      <c r="E109" s="2"/>
      <c r="F109" s="2"/>
      <c r="G109" s="2"/>
      <c r="H109" s="22"/>
      <c r="I109" s="22"/>
      <c r="J109" s="22"/>
      <c r="K109" s="22"/>
      <c r="L109" s="81"/>
      <c r="M109" s="81"/>
      <c r="N109" s="6"/>
      <c r="O109" s="42"/>
      <c r="P109" s="43"/>
      <c r="Q109" s="43"/>
      <c r="R109" s="43"/>
      <c r="S109" s="43"/>
      <c r="T109" s="44"/>
      <c r="U109" s="44"/>
      <c r="V109" s="44"/>
      <c r="W109" s="44"/>
      <c r="X109" s="44"/>
      <c r="Y109" s="44"/>
      <c r="Z109" s="44"/>
      <c r="AA109" s="44"/>
      <c r="AB109" s="44"/>
      <c r="AC109" s="45"/>
    </row>
    <row r="110" spans="1:29" s="23" customFormat="1" x14ac:dyDescent="0.25">
      <c r="A110" s="69"/>
      <c r="B110" s="70" t="s">
        <v>2</v>
      </c>
      <c r="C110" s="34"/>
      <c r="D110" s="34"/>
      <c r="E110" s="34"/>
      <c r="F110" s="34"/>
      <c r="G110" s="34"/>
      <c r="H110" s="71"/>
      <c r="I110" s="71"/>
      <c r="J110" s="71"/>
      <c r="K110" s="71"/>
      <c r="L110" s="86"/>
      <c r="M110" s="86"/>
      <c r="N110" s="73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2"/>
    </row>
    <row r="111" spans="1:29" s="152" customFormat="1" ht="120" x14ac:dyDescent="0.25">
      <c r="A111" s="145">
        <v>50</v>
      </c>
      <c r="B111" s="146"/>
      <c r="C111" s="154" t="s">
        <v>171</v>
      </c>
      <c r="D111" s="157" t="s">
        <v>172</v>
      </c>
      <c r="E111" s="76" t="s">
        <v>153</v>
      </c>
      <c r="F111" s="164" t="s">
        <v>154</v>
      </c>
      <c r="G111" s="157" t="s">
        <v>155</v>
      </c>
      <c r="H111" s="149"/>
      <c r="I111" s="149" t="s">
        <v>112</v>
      </c>
      <c r="J111" s="148">
        <f>SUM(O111:AC111)</f>
        <v>150</v>
      </c>
      <c r="K111" s="149"/>
      <c r="L111" s="150">
        <v>44562</v>
      </c>
      <c r="M111" s="150">
        <v>44926</v>
      </c>
      <c r="N111" s="20" t="s">
        <v>27</v>
      </c>
      <c r="O111" s="42"/>
      <c r="P111" s="43"/>
      <c r="Q111" s="43"/>
      <c r="R111" s="43"/>
      <c r="S111" s="43"/>
      <c r="T111" s="44">
        <v>150</v>
      </c>
      <c r="U111" s="44"/>
      <c r="V111" s="44"/>
      <c r="W111" s="44"/>
      <c r="X111" s="44"/>
      <c r="Y111" s="44"/>
      <c r="Z111" s="44"/>
      <c r="AA111" s="44"/>
      <c r="AB111" s="44"/>
      <c r="AC111" s="45"/>
    </row>
    <row r="112" spans="1:29" s="152" customFormat="1" ht="120" x14ac:dyDescent="0.25">
      <c r="A112" s="145">
        <v>77</v>
      </c>
      <c r="B112" s="146"/>
      <c r="C112" s="154" t="s">
        <v>185</v>
      </c>
      <c r="D112" s="157" t="s">
        <v>186</v>
      </c>
      <c r="E112" s="76" t="s">
        <v>153</v>
      </c>
      <c r="F112" s="164" t="s">
        <v>154</v>
      </c>
      <c r="G112" s="157" t="s">
        <v>155</v>
      </c>
      <c r="H112" s="149"/>
      <c r="I112" s="149" t="s">
        <v>112</v>
      </c>
      <c r="J112" s="148">
        <f>SUM(O112:AC112)</f>
        <v>18</v>
      </c>
      <c r="K112" s="149"/>
      <c r="L112" s="150">
        <v>46023</v>
      </c>
      <c r="M112" s="150">
        <v>46387</v>
      </c>
      <c r="N112" s="20" t="s">
        <v>27</v>
      </c>
      <c r="O112" s="42"/>
      <c r="P112" s="43"/>
      <c r="Q112" s="43"/>
      <c r="R112" s="43"/>
      <c r="S112" s="43"/>
      <c r="T112" s="44"/>
      <c r="U112" s="44"/>
      <c r="V112" s="44"/>
      <c r="W112" s="44"/>
      <c r="X112" s="44">
        <v>18</v>
      </c>
      <c r="Y112" s="44"/>
      <c r="Z112" s="44"/>
      <c r="AA112" s="44"/>
      <c r="AB112" s="44"/>
      <c r="AC112" s="45"/>
    </row>
    <row r="113" spans="1:29" s="152" customFormat="1" ht="120" x14ac:dyDescent="0.25">
      <c r="A113" s="145">
        <v>84</v>
      </c>
      <c r="B113" s="146"/>
      <c r="C113" s="154" t="s">
        <v>191</v>
      </c>
      <c r="D113" s="157" t="s">
        <v>192</v>
      </c>
      <c r="E113" s="76" t="s">
        <v>153</v>
      </c>
      <c r="F113" s="164" t="s">
        <v>154</v>
      </c>
      <c r="G113" s="157" t="s">
        <v>155</v>
      </c>
      <c r="H113" s="149"/>
      <c r="I113" s="149" t="s">
        <v>112</v>
      </c>
      <c r="J113" s="148">
        <f>SUM(O113:AC113)</f>
        <v>18</v>
      </c>
      <c r="K113" s="149"/>
      <c r="L113" s="150">
        <v>46753</v>
      </c>
      <c r="M113" s="150">
        <v>47118</v>
      </c>
      <c r="N113" s="20" t="s">
        <v>27</v>
      </c>
      <c r="O113" s="42"/>
      <c r="P113" s="43"/>
      <c r="Q113" s="43"/>
      <c r="R113" s="43"/>
      <c r="S113" s="43"/>
      <c r="T113" s="44"/>
      <c r="U113" s="44"/>
      <c r="V113" s="44"/>
      <c r="W113" s="44"/>
      <c r="X113" s="44"/>
      <c r="Y113" s="44"/>
      <c r="Z113" s="44">
        <v>18</v>
      </c>
      <c r="AA113" s="44"/>
      <c r="AB113" s="44"/>
      <c r="AC113" s="45"/>
    </row>
    <row r="114" spans="1:29" x14ac:dyDescent="0.25">
      <c r="A114" s="1"/>
      <c r="B114" s="21"/>
      <c r="C114" s="2"/>
      <c r="D114" s="2"/>
      <c r="E114" s="2"/>
      <c r="F114" s="2"/>
      <c r="G114" s="2"/>
      <c r="H114" s="22"/>
      <c r="I114" s="22"/>
      <c r="J114" s="22"/>
      <c r="K114" s="22"/>
      <c r="L114" s="81"/>
      <c r="M114" s="81"/>
      <c r="N114" s="6"/>
      <c r="O114" s="42"/>
      <c r="P114" s="43"/>
      <c r="Q114" s="43"/>
      <c r="R114" s="43"/>
      <c r="S114" s="43"/>
      <c r="T114" s="44"/>
      <c r="U114" s="44"/>
      <c r="V114" s="44"/>
      <c r="W114" s="44"/>
      <c r="X114" s="44"/>
      <c r="Y114" s="44"/>
      <c r="Z114" s="44"/>
      <c r="AA114" s="44"/>
      <c r="AB114" s="44"/>
      <c r="AC114" s="45"/>
    </row>
    <row r="115" spans="1:29" s="23" customFormat="1" x14ac:dyDescent="0.25">
      <c r="A115" s="69"/>
      <c r="B115" s="70" t="s">
        <v>3</v>
      </c>
      <c r="C115" s="34"/>
      <c r="D115" s="34"/>
      <c r="E115" s="34"/>
      <c r="F115" s="34"/>
      <c r="G115" s="34"/>
      <c r="H115" s="71"/>
      <c r="I115" s="71"/>
      <c r="J115" s="71"/>
      <c r="K115" s="71"/>
      <c r="L115" s="86"/>
      <c r="M115" s="86"/>
      <c r="N115" s="73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2"/>
    </row>
    <row r="116" spans="1:29" s="152" customFormat="1" ht="120" x14ac:dyDescent="0.25">
      <c r="A116" s="145">
        <v>78</v>
      </c>
      <c r="B116" s="146"/>
      <c r="C116" s="154" t="s">
        <v>187</v>
      </c>
      <c r="D116" s="156" t="s">
        <v>158</v>
      </c>
      <c r="E116" s="76" t="s">
        <v>109</v>
      </c>
      <c r="F116" s="76" t="s">
        <v>126</v>
      </c>
      <c r="G116" s="76" t="s">
        <v>127</v>
      </c>
      <c r="H116" s="149"/>
      <c r="I116" s="149" t="s">
        <v>112</v>
      </c>
      <c r="J116" s="148">
        <f>SUM(O116:AC116)</f>
        <v>18</v>
      </c>
      <c r="K116" s="149"/>
      <c r="L116" s="150">
        <v>46113</v>
      </c>
      <c r="M116" s="150">
        <v>46387</v>
      </c>
      <c r="N116" s="20" t="s">
        <v>27</v>
      </c>
      <c r="O116" s="42"/>
      <c r="P116" s="43"/>
      <c r="Q116" s="43"/>
      <c r="R116" s="43"/>
      <c r="S116" s="43"/>
      <c r="T116" s="44"/>
      <c r="U116" s="44"/>
      <c r="V116" s="44"/>
      <c r="W116" s="44"/>
      <c r="X116" s="44">
        <v>18</v>
      </c>
      <c r="Y116" s="44"/>
      <c r="Z116" s="44"/>
      <c r="AA116" s="44"/>
      <c r="AB116" s="44"/>
      <c r="AC116" s="45"/>
    </row>
    <row r="117" spans="1:29" ht="15.75" thickBot="1" x14ac:dyDescent="0.3">
      <c r="A117" s="1"/>
      <c r="B117" s="90"/>
      <c r="C117" s="2"/>
      <c r="D117" s="2"/>
      <c r="E117" s="2"/>
      <c r="F117" s="2"/>
      <c r="G117" s="2"/>
      <c r="H117" s="22"/>
      <c r="I117" s="22"/>
      <c r="J117" s="22"/>
      <c r="K117" s="22"/>
      <c r="L117" s="81"/>
      <c r="M117" s="81"/>
      <c r="N117" s="6"/>
      <c r="O117" s="42"/>
      <c r="P117" s="43"/>
      <c r="Q117" s="43"/>
      <c r="R117" s="43"/>
      <c r="S117" s="43"/>
      <c r="T117" s="44"/>
      <c r="U117" s="44"/>
      <c r="V117" s="44"/>
      <c r="W117" s="44"/>
      <c r="X117" s="44"/>
      <c r="Y117" s="44"/>
      <c r="Z117" s="44"/>
      <c r="AA117" s="44"/>
      <c r="AB117" s="44"/>
      <c r="AC117" s="89"/>
    </row>
    <row r="118" spans="1:29" s="65" customFormat="1" ht="15.75" thickBot="1" x14ac:dyDescent="0.25">
      <c r="A118" s="58"/>
      <c r="B118" s="59" t="s">
        <v>0</v>
      </c>
      <c r="C118" s="59"/>
      <c r="D118" s="59"/>
      <c r="E118" s="59"/>
      <c r="F118" s="59"/>
      <c r="G118" s="59"/>
      <c r="H118" s="59"/>
      <c r="I118" s="59"/>
      <c r="J118" s="59">
        <f>SUM(J78:J117)</f>
        <v>12607</v>
      </c>
      <c r="K118" s="59">
        <v>981</v>
      </c>
      <c r="L118" s="59"/>
      <c r="M118" s="59"/>
      <c r="N118" s="60"/>
      <c r="O118" s="61">
        <f t="shared" ref="O118:AC118" si="4">SUM(O12:O117)</f>
        <v>981.05</v>
      </c>
      <c r="P118" s="62">
        <f t="shared" si="4"/>
        <v>981.05</v>
      </c>
      <c r="Q118" s="62">
        <f t="shared" si="4"/>
        <v>981.05</v>
      </c>
      <c r="R118" s="62">
        <f t="shared" si="4"/>
        <v>981.05</v>
      </c>
      <c r="S118" s="62">
        <f t="shared" si="4"/>
        <v>981.05</v>
      </c>
      <c r="T118" s="63">
        <f t="shared" si="4"/>
        <v>981.05</v>
      </c>
      <c r="U118" s="63">
        <f t="shared" si="4"/>
        <v>981.05</v>
      </c>
      <c r="V118" s="63">
        <f t="shared" si="4"/>
        <v>981.05</v>
      </c>
      <c r="W118" s="63">
        <f t="shared" si="4"/>
        <v>981.05</v>
      </c>
      <c r="X118" s="63">
        <f t="shared" si="4"/>
        <v>981.05</v>
      </c>
      <c r="Y118" s="63">
        <f t="shared" si="4"/>
        <v>981.05</v>
      </c>
      <c r="Z118" s="63">
        <f t="shared" si="4"/>
        <v>981.05</v>
      </c>
      <c r="AA118" s="63">
        <f t="shared" si="4"/>
        <v>981.05</v>
      </c>
      <c r="AB118" s="63">
        <f t="shared" si="4"/>
        <v>981.05</v>
      </c>
      <c r="AC118" s="64">
        <f t="shared" si="4"/>
        <v>981.05</v>
      </c>
    </row>
    <row r="119" spans="1:29" ht="15.75" x14ac:dyDescent="0.25">
      <c r="A119" s="24"/>
      <c r="B119" s="25"/>
      <c r="C119" s="25"/>
      <c r="D119" s="25"/>
      <c r="E119" s="25"/>
      <c r="F119" s="25"/>
      <c r="G119" s="25"/>
      <c r="H119" s="25"/>
      <c r="I119" s="26"/>
      <c r="K119" s="36" t="s">
        <v>59</v>
      </c>
    </row>
    <row r="120" spans="1:29" s="39" customFormat="1" ht="15.75" x14ac:dyDescent="0.25">
      <c r="K120" s="46"/>
    </row>
    <row r="121" spans="1:29" s="39" customFormat="1" ht="60" x14ac:dyDescent="0.25">
      <c r="A121" s="47"/>
      <c r="B121" s="48" t="s">
        <v>35</v>
      </c>
      <c r="C121" s="49" t="s">
        <v>36</v>
      </c>
      <c r="K121" s="46"/>
    </row>
    <row r="122" spans="1:29" s="39" customFormat="1" ht="15.75" x14ac:dyDescent="0.25">
      <c r="A122" s="50" t="s">
        <v>37</v>
      </c>
      <c r="B122" s="51" t="s">
        <v>60</v>
      </c>
      <c r="C122" s="52">
        <f>K118</f>
        <v>981</v>
      </c>
      <c r="K122" s="46"/>
    </row>
    <row r="123" spans="1:29" s="39" customFormat="1" ht="15.75" x14ac:dyDescent="0.25">
      <c r="A123" s="50" t="s">
        <v>38</v>
      </c>
      <c r="B123" s="51" t="s">
        <v>61</v>
      </c>
      <c r="C123" s="52">
        <f>C122*4</f>
        <v>3924</v>
      </c>
      <c r="K123" s="46"/>
    </row>
    <row r="124" spans="1:29" s="39" customFormat="1" ht="15.75" thickBot="1" x14ac:dyDescent="0.3">
      <c r="A124" s="53" t="s">
        <v>39</v>
      </c>
      <c r="B124" s="54" t="s">
        <v>62</v>
      </c>
      <c r="C124" s="55">
        <f>C122*10</f>
        <v>9810</v>
      </c>
    </row>
    <row r="125" spans="1:29" s="39" customFormat="1" x14ac:dyDescent="0.25">
      <c r="A125" s="56"/>
      <c r="B125" s="57"/>
      <c r="C125" s="57"/>
    </row>
    <row r="127" spans="1:29" x14ac:dyDescent="0.25">
      <c r="B127" s="27"/>
    </row>
    <row r="128" spans="1:29" x14ac:dyDescent="0.25">
      <c r="B128" s="28"/>
    </row>
    <row r="129" spans="2:2" x14ac:dyDescent="0.25">
      <c r="B129" s="28"/>
    </row>
    <row r="130" spans="2:2" x14ac:dyDescent="0.25">
      <c r="B130" s="28"/>
    </row>
    <row r="131" spans="2:2" x14ac:dyDescent="0.25">
      <c r="B131" s="28"/>
    </row>
    <row r="133" spans="2:2" x14ac:dyDescent="0.25">
      <c r="B133" s="29"/>
    </row>
    <row r="141" spans="2:2" x14ac:dyDescent="0.25">
      <c r="B141" s="29"/>
    </row>
  </sheetData>
  <mergeCells count="59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19:A20"/>
    <mergeCell ref="A21:A22"/>
    <mergeCell ref="A7:J7"/>
    <mergeCell ref="K7:Q7"/>
    <mergeCell ref="R7:AC7"/>
    <mergeCell ref="A8:C8"/>
    <mergeCell ref="T10:T11"/>
    <mergeCell ref="A9:A11"/>
    <mergeCell ref="B9:D10"/>
    <mergeCell ref="E9:G9"/>
    <mergeCell ref="H9:H11"/>
    <mergeCell ref="E10:E11"/>
    <mergeCell ref="AA10:AA11"/>
    <mergeCell ref="L10:L11"/>
    <mergeCell ref="AB10:AB11"/>
    <mergeCell ref="A76:C76"/>
    <mergeCell ref="V10:V11"/>
    <mergeCell ref="W10:W11"/>
    <mergeCell ref="M10:M11"/>
    <mergeCell ref="N10:N11"/>
    <mergeCell ref="O10:O11"/>
    <mergeCell ref="P10:P11"/>
    <mergeCell ref="Q10:Q11"/>
    <mergeCell ref="R10:R11"/>
    <mergeCell ref="A33:A34"/>
    <mergeCell ref="F10:F11"/>
    <mergeCell ref="J10:J11"/>
    <mergeCell ref="A54:C54"/>
    <mergeCell ref="A35:A36"/>
    <mergeCell ref="A31:A32"/>
    <mergeCell ref="K9:K11"/>
    <mergeCell ref="L9:M9"/>
    <mergeCell ref="O9:AC9"/>
    <mergeCell ref="AC10:AC11"/>
    <mergeCell ref="A29:A30"/>
    <mergeCell ref="I9:I11"/>
    <mergeCell ref="S10:S11"/>
    <mergeCell ref="A27:A28"/>
    <mergeCell ref="G10:G11"/>
    <mergeCell ref="X10:X11"/>
    <mergeCell ref="Y10:Y11"/>
    <mergeCell ref="Z10:Z11"/>
    <mergeCell ref="A23:A24"/>
    <mergeCell ref="A25:A26"/>
    <mergeCell ref="U10:U11"/>
  </mergeCells>
  <phoneticPr fontId="8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2"/>
  <sheetViews>
    <sheetView topLeftCell="A25" zoomScale="50" zoomScaleNormal="50" workbookViewId="0">
      <selection activeCell="O45" sqref="O45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22" t="s">
        <v>57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</row>
    <row r="2" spans="1:29" x14ac:dyDescent="0.25">
      <c r="A2" s="225" t="s">
        <v>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</row>
    <row r="3" spans="1:29" x14ac:dyDescent="0.25">
      <c r="A3" s="206" t="s">
        <v>7</v>
      </c>
      <c r="B3" s="207"/>
      <c r="C3" s="207"/>
      <c r="D3" s="207"/>
      <c r="E3" s="207"/>
      <c r="F3" s="207"/>
      <c r="G3" s="207"/>
      <c r="H3" s="207"/>
      <c r="I3" s="207"/>
      <c r="J3" s="207"/>
      <c r="K3" s="228" t="s">
        <v>288</v>
      </c>
      <c r="L3" s="228"/>
      <c r="M3" s="228"/>
      <c r="N3" s="228"/>
      <c r="O3" s="228"/>
      <c r="P3" s="228"/>
      <c r="Q3" s="228"/>
      <c r="R3" s="228" t="s">
        <v>241</v>
      </c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9"/>
    </row>
    <row r="4" spans="1:29" x14ac:dyDescent="0.25">
      <c r="A4" s="206" t="s">
        <v>8</v>
      </c>
      <c r="B4" s="207"/>
      <c r="C4" s="207"/>
      <c r="D4" s="207"/>
      <c r="E4" s="207"/>
      <c r="F4" s="207"/>
      <c r="G4" s="207"/>
      <c r="H4" s="207"/>
      <c r="I4" s="207"/>
      <c r="J4" s="207"/>
      <c r="K4" s="230" t="s">
        <v>24</v>
      </c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9"/>
    </row>
    <row r="5" spans="1:29" x14ac:dyDescent="0.25">
      <c r="A5" s="206" t="s">
        <v>22</v>
      </c>
      <c r="B5" s="207"/>
      <c r="C5" s="207"/>
      <c r="D5" s="207"/>
      <c r="E5" s="207"/>
      <c r="F5" s="207"/>
      <c r="G5" s="207"/>
      <c r="H5" s="207"/>
      <c r="I5" s="207"/>
      <c r="J5" s="207"/>
      <c r="K5" s="228" t="s">
        <v>40</v>
      </c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9"/>
    </row>
    <row r="6" spans="1:29" x14ac:dyDescent="0.25">
      <c r="A6" s="206" t="s">
        <v>9</v>
      </c>
      <c r="B6" s="207"/>
      <c r="C6" s="207"/>
      <c r="D6" s="207"/>
      <c r="E6" s="207"/>
      <c r="F6" s="207"/>
      <c r="G6" s="207"/>
      <c r="H6" s="207"/>
      <c r="I6" s="207"/>
      <c r="J6" s="207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9"/>
    </row>
    <row r="7" spans="1:29" x14ac:dyDescent="0.25">
      <c r="A7" s="206" t="s">
        <v>10</v>
      </c>
      <c r="B7" s="207"/>
      <c r="C7" s="207"/>
      <c r="D7" s="207"/>
      <c r="E7" s="207"/>
      <c r="F7" s="207"/>
      <c r="G7" s="207"/>
      <c r="H7" s="207"/>
      <c r="I7" s="207"/>
      <c r="J7" s="207"/>
      <c r="K7" s="289" t="s">
        <v>289</v>
      </c>
      <c r="L7" s="290"/>
      <c r="M7" s="290"/>
      <c r="N7" s="290"/>
      <c r="O7" s="290"/>
      <c r="P7" s="290"/>
      <c r="Q7" s="291"/>
      <c r="R7" s="228" t="s">
        <v>290</v>
      </c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9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 x14ac:dyDescent="0.25">
      <c r="A9" s="216" t="s">
        <v>11</v>
      </c>
      <c r="B9" s="214" t="s">
        <v>28</v>
      </c>
      <c r="C9" s="215"/>
      <c r="D9" s="216"/>
      <c r="E9" s="210" t="s">
        <v>29</v>
      </c>
      <c r="F9" s="240"/>
      <c r="G9" s="241"/>
      <c r="H9" s="212" t="s">
        <v>12</v>
      </c>
      <c r="I9" s="212" t="s">
        <v>13</v>
      </c>
      <c r="J9" s="38" t="s">
        <v>14</v>
      </c>
      <c r="K9" s="212" t="s">
        <v>58</v>
      </c>
      <c r="L9" s="212" t="s">
        <v>15</v>
      </c>
      <c r="M9" s="212"/>
      <c r="N9" s="38" t="s">
        <v>16</v>
      </c>
      <c r="O9" s="212" t="s">
        <v>17</v>
      </c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42"/>
    </row>
    <row r="10" spans="1:29" s="39" customFormat="1" ht="30" customHeight="1" x14ac:dyDescent="0.25">
      <c r="A10" s="219"/>
      <c r="B10" s="217"/>
      <c r="C10" s="218"/>
      <c r="D10" s="219"/>
      <c r="E10" s="210" t="s">
        <v>30</v>
      </c>
      <c r="F10" s="210" t="s">
        <v>31</v>
      </c>
      <c r="G10" s="210" t="s">
        <v>32</v>
      </c>
      <c r="H10" s="212"/>
      <c r="I10" s="212"/>
      <c r="J10" s="237" t="s">
        <v>18</v>
      </c>
      <c r="K10" s="212"/>
      <c r="L10" s="231" t="s">
        <v>19</v>
      </c>
      <c r="M10" s="231" t="s">
        <v>20</v>
      </c>
      <c r="N10" s="235" t="s">
        <v>21</v>
      </c>
      <c r="O10" s="220">
        <v>1</v>
      </c>
      <c r="P10" s="233">
        <v>2</v>
      </c>
      <c r="Q10" s="233">
        <v>3</v>
      </c>
      <c r="R10" s="233">
        <v>4</v>
      </c>
      <c r="S10" s="233">
        <v>5</v>
      </c>
      <c r="T10" s="204">
        <v>6</v>
      </c>
      <c r="U10" s="204">
        <v>7</v>
      </c>
      <c r="V10" s="204">
        <v>8</v>
      </c>
      <c r="W10" s="204">
        <v>9</v>
      </c>
      <c r="X10" s="204">
        <v>10</v>
      </c>
      <c r="Y10" s="204">
        <v>11</v>
      </c>
      <c r="Z10" s="204">
        <v>12</v>
      </c>
      <c r="AA10" s="204">
        <v>13</v>
      </c>
      <c r="AB10" s="204">
        <v>14</v>
      </c>
      <c r="AC10" s="243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11"/>
      <c r="F11" s="211"/>
      <c r="G11" s="211"/>
      <c r="H11" s="213"/>
      <c r="I11" s="213"/>
      <c r="J11" s="238"/>
      <c r="K11" s="213"/>
      <c r="L11" s="232"/>
      <c r="M11" s="232"/>
      <c r="N11" s="236"/>
      <c r="O11" s="221"/>
      <c r="P11" s="234"/>
      <c r="Q11" s="234"/>
      <c r="R11" s="234"/>
      <c r="S11" s="234"/>
      <c r="T11" s="205"/>
      <c r="U11" s="205"/>
      <c r="V11" s="205"/>
      <c r="W11" s="205"/>
      <c r="X11" s="205"/>
      <c r="Y11" s="205"/>
      <c r="Z11" s="205"/>
      <c r="AA11" s="205"/>
      <c r="AB11" s="205"/>
      <c r="AC11" s="244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291</v>
      </c>
      <c r="J12" s="2">
        <f>SUM(O12:AC12)</f>
        <v>858.00000000000023</v>
      </c>
      <c r="K12" s="22"/>
      <c r="L12" s="81">
        <v>42736</v>
      </c>
      <c r="M12" s="81">
        <v>48213</v>
      </c>
      <c r="N12" s="37"/>
      <c r="O12" s="42">
        <f t="shared" ref="O12:AC12" si="0">0.05*$K$68</f>
        <v>57.2</v>
      </c>
      <c r="P12" s="43">
        <f t="shared" si="0"/>
        <v>57.2</v>
      </c>
      <c r="Q12" s="43">
        <f t="shared" si="0"/>
        <v>57.2</v>
      </c>
      <c r="R12" s="43">
        <f t="shared" si="0"/>
        <v>57.2</v>
      </c>
      <c r="S12" s="43">
        <f t="shared" si="0"/>
        <v>57.2</v>
      </c>
      <c r="T12" s="44">
        <f t="shared" si="0"/>
        <v>57.2</v>
      </c>
      <c r="U12" s="44">
        <f t="shared" si="0"/>
        <v>57.2</v>
      </c>
      <c r="V12" s="44">
        <f t="shared" si="0"/>
        <v>57.2</v>
      </c>
      <c r="W12" s="44">
        <f t="shared" si="0"/>
        <v>57.2</v>
      </c>
      <c r="X12" s="44">
        <f t="shared" si="0"/>
        <v>57.2</v>
      </c>
      <c r="Y12" s="44">
        <f t="shared" si="0"/>
        <v>57.2</v>
      </c>
      <c r="Z12" s="44">
        <f t="shared" si="0"/>
        <v>57.2</v>
      </c>
      <c r="AA12" s="44">
        <f t="shared" si="0"/>
        <v>57.2</v>
      </c>
      <c r="AB12" s="44">
        <f t="shared" si="0"/>
        <v>57.2</v>
      </c>
      <c r="AC12" s="45">
        <f t="shared" si="0"/>
        <v>57.2</v>
      </c>
    </row>
    <row r="13" spans="1:29" x14ac:dyDescent="0.25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3"/>
      <c r="M15" s="84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7"/>
      <c r="M16" s="77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"/>
      <c r="K17" s="22"/>
      <c r="L17" s="81"/>
      <c r="M17" s="81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5"/>
      <c r="E19" s="31"/>
      <c r="F19" s="66"/>
      <c r="G19" s="31"/>
      <c r="H19" s="22"/>
      <c r="I19" s="22"/>
      <c r="J19" s="2"/>
      <c r="K19" s="22"/>
      <c r="L19" s="81"/>
      <c r="M19" s="81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1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858.00000000000023</v>
      </c>
      <c r="K20" s="59"/>
      <c r="L20" s="85"/>
      <c r="M20" s="85"/>
      <c r="N20" s="102"/>
      <c r="O20" s="103"/>
      <c r="P20" s="104"/>
      <c r="Q20" s="104"/>
      <c r="R20" s="104"/>
      <c r="S20" s="104"/>
      <c r="T20" s="105"/>
      <c r="U20" s="105"/>
      <c r="V20" s="105"/>
      <c r="W20" s="105"/>
      <c r="X20" s="105"/>
      <c r="Y20" s="105"/>
      <c r="Z20" s="105"/>
      <c r="AA20" s="105"/>
      <c r="AB20" s="105"/>
      <c r="AC20" s="106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8"/>
      <c r="M21" s="78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01" t="s">
        <v>42</v>
      </c>
      <c r="B22" s="201"/>
      <c r="C22" s="201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9"/>
      <c r="M23" s="80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43</v>
      </c>
      <c r="C24" s="14"/>
      <c r="D24" s="14"/>
      <c r="E24" s="14"/>
      <c r="F24" s="14"/>
      <c r="G24" s="14"/>
      <c r="H24" s="15"/>
      <c r="I24" s="9"/>
      <c r="J24" s="15"/>
      <c r="K24" s="9"/>
      <c r="L24" s="82"/>
      <c r="M24" s="77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2"/>
      <c r="M25" s="77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5"/>
      <c r="I26" s="22"/>
      <c r="J26" s="75"/>
      <c r="K26" s="22"/>
      <c r="L26" s="87"/>
      <c r="M26" s="81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7"/>
      <c r="M27" s="7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88"/>
      <c r="D28" s="2"/>
      <c r="E28" s="76"/>
      <c r="F28" s="76"/>
      <c r="G28" s="76"/>
      <c r="H28" s="22"/>
      <c r="I28" s="22"/>
      <c r="J28" s="2"/>
      <c r="K28" s="22"/>
      <c r="L28" s="81"/>
      <c r="M28" s="81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7"/>
      <c r="M29" s="77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6"/>
      <c r="F30" s="76"/>
      <c r="G30" s="76"/>
      <c r="H30" s="22"/>
      <c r="I30" s="22"/>
      <c r="J30" s="2"/>
      <c r="K30" s="22"/>
      <c r="L30" s="81"/>
      <c r="M30" s="81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45</v>
      </c>
      <c r="C31" s="9"/>
      <c r="D31" s="9"/>
      <c r="E31" s="9"/>
      <c r="F31" s="9"/>
      <c r="G31" s="9"/>
      <c r="H31" s="18"/>
      <c r="I31" s="18"/>
      <c r="J31" s="18"/>
      <c r="K31" s="18"/>
      <c r="L31" s="77"/>
      <c r="M31" s="77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34"/>
      <c r="D32" s="34"/>
      <c r="E32" s="34"/>
      <c r="F32" s="34"/>
      <c r="G32" s="34"/>
      <c r="H32" s="71"/>
      <c r="I32" s="71"/>
      <c r="J32" s="71"/>
      <c r="K32" s="71"/>
      <c r="L32" s="86"/>
      <c r="M32" s="86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2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1"/>
      <c r="M33" s="81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34"/>
      <c r="D34" s="34"/>
      <c r="E34" s="34"/>
      <c r="F34" s="34"/>
      <c r="G34" s="34"/>
      <c r="H34" s="71"/>
      <c r="I34" s="71"/>
      <c r="J34" s="71"/>
      <c r="K34" s="71"/>
      <c r="L34" s="86"/>
      <c r="M34" s="86"/>
      <c r="N34" s="73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2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1"/>
      <c r="M35" s="81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34"/>
      <c r="D36" s="34"/>
      <c r="E36" s="34"/>
      <c r="F36" s="34"/>
      <c r="G36" s="34"/>
      <c r="H36" s="71"/>
      <c r="I36" s="71"/>
      <c r="J36" s="71"/>
      <c r="K36" s="71"/>
      <c r="L36" s="86"/>
      <c r="M36" s="86"/>
      <c r="N36" s="73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2"/>
    </row>
    <row r="37" spans="1:29" ht="15.75" thickBot="1" x14ac:dyDescent="0.3">
      <c r="A37" s="93"/>
      <c r="B37" s="94"/>
      <c r="C37" s="96"/>
      <c r="D37" s="96"/>
      <c r="E37" s="96"/>
      <c r="F37" s="96"/>
      <c r="G37" s="96"/>
      <c r="H37" s="95"/>
      <c r="I37" s="95"/>
      <c r="J37" s="95"/>
      <c r="K37" s="95"/>
      <c r="L37" s="97"/>
      <c r="M37" s="97"/>
      <c r="N37" s="107"/>
      <c r="O37" s="98"/>
      <c r="P37" s="99"/>
      <c r="Q37" s="99"/>
      <c r="R37" s="99"/>
      <c r="S37" s="99"/>
      <c r="T37" s="100"/>
      <c r="U37" s="100"/>
      <c r="V37" s="100"/>
      <c r="W37" s="100"/>
      <c r="X37" s="100"/>
      <c r="Y37" s="100"/>
      <c r="Z37" s="100"/>
      <c r="AA37" s="100"/>
      <c r="AB37" s="100"/>
      <c r="AC37" s="89"/>
    </row>
    <row r="38" spans="1:29" ht="15.75" thickBot="1" x14ac:dyDescent="0.3">
      <c r="A38" s="115"/>
      <c r="B38" s="116" t="s">
        <v>46</v>
      </c>
      <c r="C38" s="117"/>
      <c r="D38" s="117"/>
      <c r="E38" s="117"/>
      <c r="F38" s="117"/>
      <c r="G38" s="117"/>
      <c r="H38" s="118"/>
      <c r="I38" s="118"/>
      <c r="J38" s="118">
        <f>SUM(J24:J37)</f>
        <v>0</v>
      </c>
      <c r="K38" s="118"/>
      <c r="L38" s="119"/>
      <c r="M38" s="119"/>
      <c r="N38" s="102"/>
      <c r="O38" s="120"/>
      <c r="P38" s="121"/>
      <c r="Q38" s="121"/>
      <c r="R38" s="121"/>
      <c r="S38" s="121"/>
      <c r="T38" s="122"/>
      <c r="U38" s="122"/>
      <c r="V38" s="122"/>
      <c r="W38" s="122"/>
      <c r="X38" s="122"/>
      <c r="Y38" s="122"/>
      <c r="Z38" s="122"/>
      <c r="AA38" s="122"/>
      <c r="AB38" s="122"/>
      <c r="AC38" s="123"/>
    </row>
    <row r="39" spans="1:29" ht="15.75" thickBot="1" x14ac:dyDescent="0.3">
      <c r="A39" s="108"/>
      <c r="B39" s="109"/>
      <c r="C39" s="110"/>
      <c r="D39" s="110"/>
      <c r="E39" s="110"/>
      <c r="F39" s="110"/>
      <c r="G39" s="110"/>
      <c r="H39" s="111"/>
      <c r="I39" s="111"/>
      <c r="J39" s="112"/>
      <c r="K39" s="112"/>
      <c r="L39" s="113"/>
      <c r="M39" s="113"/>
      <c r="N39" s="112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114"/>
    </row>
    <row r="40" spans="1:29" x14ac:dyDescent="0.25">
      <c r="A40" s="201" t="s">
        <v>47</v>
      </c>
      <c r="B40" s="201"/>
      <c r="C40" s="201"/>
      <c r="D40" s="25"/>
      <c r="E40" s="25"/>
      <c r="F40" s="25"/>
      <c r="G40" s="25"/>
      <c r="H40" s="25"/>
      <c r="I40" s="26"/>
      <c r="L40" s="78"/>
      <c r="M40" s="78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9"/>
      <c r="M41" s="80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48</v>
      </c>
      <c r="C42" s="14"/>
      <c r="D42" s="14"/>
      <c r="E42" s="14"/>
      <c r="F42" s="14"/>
      <c r="G42" s="14"/>
      <c r="H42" s="15"/>
      <c r="I42" s="9"/>
      <c r="J42" s="15"/>
      <c r="K42" s="9"/>
      <c r="L42" s="82"/>
      <c r="M42" s="77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2"/>
      <c r="M43" s="77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152" customFormat="1" ht="90" x14ac:dyDescent="0.25">
      <c r="A44" s="145">
        <v>2</v>
      </c>
      <c r="B44" s="146"/>
      <c r="C44" s="185" t="s">
        <v>291</v>
      </c>
      <c r="D44" s="186" t="s">
        <v>292</v>
      </c>
      <c r="E44" s="166" t="s">
        <v>141</v>
      </c>
      <c r="F44" s="170" t="s">
        <v>98</v>
      </c>
      <c r="G44" s="166" t="s">
        <v>143</v>
      </c>
      <c r="H44" s="184" t="s">
        <v>202</v>
      </c>
      <c r="I44" s="185" t="s">
        <v>291</v>
      </c>
      <c r="J44" s="148">
        <f>SUM(O44:AC44)</f>
        <v>500</v>
      </c>
      <c r="K44" s="149"/>
      <c r="L44" s="150">
        <v>42856</v>
      </c>
      <c r="M44" s="150">
        <v>43100</v>
      </c>
      <c r="N44" s="20" t="s">
        <v>25</v>
      </c>
      <c r="O44" s="42">
        <v>500</v>
      </c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s="152" customFormat="1" ht="90" x14ac:dyDescent="0.25">
      <c r="A45" s="145">
        <v>3</v>
      </c>
      <c r="B45" s="146"/>
      <c r="C45" s="185" t="s">
        <v>291</v>
      </c>
      <c r="D45" s="186" t="s">
        <v>96</v>
      </c>
      <c r="E45" s="166" t="s">
        <v>141</v>
      </c>
      <c r="F45" s="166" t="s">
        <v>104</v>
      </c>
      <c r="G45" s="166" t="s">
        <v>143</v>
      </c>
      <c r="H45" s="184" t="s">
        <v>202</v>
      </c>
      <c r="I45" s="185" t="s">
        <v>291</v>
      </c>
      <c r="J45" s="148">
        <f>SUM(O45:AC45)</f>
        <v>587</v>
      </c>
      <c r="K45" s="149"/>
      <c r="L45" s="150">
        <v>42856</v>
      </c>
      <c r="M45" s="150">
        <v>43100</v>
      </c>
      <c r="N45" s="20" t="s">
        <v>25</v>
      </c>
      <c r="O45" s="42">
        <v>587</v>
      </c>
      <c r="P45" s="43"/>
      <c r="Q45" s="43"/>
      <c r="R45" s="43"/>
      <c r="S45" s="43"/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 x14ac:dyDescent="0.25">
      <c r="A46" s="145">
        <v>4</v>
      </c>
      <c r="B46" s="146"/>
      <c r="C46" s="185" t="s">
        <v>291</v>
      </c>
      <c r="D46" s="186" t="s">
        <v>292</v>
      </c>
      <c r="E46" s="166" t="s">
        <v>141</v>
      </c>
      <c r="F46" s="170" t="s">
        <v>98</v>
      </c>
      <c r="G46" s="166" t="s">
        <v>143</v>
      </c>
      <c r="H46" s="184" t="s">
        <v>202</v>
      </c>
      <c r="I46" s="185" t="s">
        <v>291</v>
      </c>
      <c r="J46" s="148">
        <f>SUM(O46:AC46)</f>
        <v>2000</v>
      </c>
      <c r="K46" s="149"/>
      <c r="L46" s="150">
        <v>43221</v>
      </c>
      <c r="M46" s="150">
        <v>44561</v>
      </c>
      <c r="N46" s="20" t="s">
        <v>26</v>
      </c>
      <c r="O46" s="42"/>
      <c r="P46" s="43">
        <v>500</v>
      </c>
      <c r="Q46" s="43">
        <v>500</v>
      </c>
      <c r="R46" s="43">
        <v>500</v>
      </c>
      <c r="S46" s="43">
        <v>500</v>
      </c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 x14ac:dyDescent="0.25">
      <c r="A47" s="145">
        <v>5</v>
      </c>
      <c r="B47" s="146"/>
      <c r="C47" s="185" t="s">
        <v>291</v>
      </c>
      <c r="D47" s="186" t="s">
        <v>96</v>
      </c>
      <c r="E47" s="166" t="s">
        <v>141</v>
      </c>
      <c r="F47" s="166" t="s">
        <v>104</v>
      </c>
      <c r="G47" s="166" t="s">
        <v>143</v>
      </c>
      <c r="H47" s="184" t="s">
        <v>202</v>
      </c>
      <c r="I47" s="185" t="s">
        <v>291</v>
      </c>
      <c r="J47" s="148">
        <f>SUM(O47:AC47)</f>
        <v>2348</v>
      </c>
      <c r="K47" s="149"/>
      <c r="L47" s="150">
        <v>43221</v>
      </c>
      <c r="M47" s="150">
        <v>44561</v>
      </c>
      <c r="N47" s="20" t="s">
        <v>26</v>
      </c>
      <c r="O47" s="42"/>
      <c r="P47" s="43">
        <v>587</v>
      </c>
      <c r="Q47" s="43">
        <v>587</v>
      </c>
      <c r="R47" s="43">
        <v>587</v>
      </c>
      <c r="S47" s="43">
        <v>587</v>
      </c>
      <c r="T47" s="44"/>
      <c r="U47" s="44"/>
      <c r="V47" s="44"/>
      <c r="W47" s="44"/>
      <c r="X47" s="44"/>
      <c r="Y47" s="44"/>
      <c r="Z47" s="44"/>
      <c r="AA47" s="44"/>
      <c r="AB47" s="44"/>
      <c r="AC47" s="45"/>
    </row>
    <row r="48" spans="1:29" s="152" customFormat="1" ht="90" x14ac:dyDescent="0.25">
      <c r="A48" s="145">
        <v>6</v>
      </c>
      <c r="B48" s="146"/>
      <c r="C48" s="185" t="s">
        <v>291</v>
      </c>
      <c r="D48" s="186" t="s">
        <v>128</v>
      </c>
      <c r="E48" s="166" t="s">
        <v>141</v>
      </c>
      <c r="F48" s="166" t="s">
        <v>104</v>
      </c>
      <c r="G48" s="166" t="s">
        <v>143</v>
      </c>
      <c r="H48" s="184" t="s">
        <v>202</v>
      </c>
      <c r="I48" s="185" t="s">
        <v>291</v>
      </c>
      <c r="J48" s="148">
        <f>SUM(O48:AC48)</f>
        <v>10870</v>
      </c>
      <c r="K48" s="149"/>
      <c r="L48" s="150">
        <v>44682</v>
      </c>
      <c r="M48" s="150">
        <v>48213</v>
      </c>
      <c r="N48" s="20" t="s">
        <v>27</v>
      </c>
      <c r="O48" s="42"/>
      <c r="P48" s="43"/>
      <c r="Q48" s="43"/>
      <c r="R48" s="43"/>
      <c r="S48" s="43"/>
      <c r="T48" s="44">
        <v>1087</v>
      </c>
      <c r="U48" s="44">
        <v>1087</v>
      </c>
      <c r="V48" s="44">
        <v>1087</v>
      </c>
      <c r="W48" s="44">
        <v>1087</v>
      </c>
      <c r="X48" s="44">
        <v>1087</v>
      </c>
      <c r="Y48" s="44">
        <v>1087</v>
      </c>
      <c r="Z48" s="44">
        <v>1087</v>
      </c>
      <c r="AA48" s="44">
        <v>1087</v>
      </c>
      <c r="AB48" s="44">
        <v>1087</v>
      </c>
      <c r="AC48" s="45">
        <v>1087</v>
      </c>
    </row>
    <row r="49" spans="1:29" s="23" customFormat="1" x14ac:dyDescent="0.25">
      <c r="A49" s="1"/>
      <c r="B49" s="21"/>
      <c r="C49" s="2"/>
      <c r="D49" s="2"/>
      <c r="E49" s="2"/>
      <c r="F49" s="2"/>
      <c r="G49" s="2"/>
      <c r="H49" s="75"/>
      <c r="I49" s="22"/>
      <c r="J49" s="75"/>
      <c r="K49" s="22"/>
      <c r="L49" s="87"/>
      <c r="M49" s="81"/>
      <c r="N49" s="22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x14ac:dyDescent="0.25">
      <c r="A50" s="16"/>
      <c r="B50" s="17" t="s">
        <v>2</v>
      </c>
      <c r="C50" s="9"/>
      <c r="D50" s="9"/>
      <c r="E50" s="9"/>
      <c r="F50" s="9"/>
      <c r="G50" s="9"/>
      <c r="H50" s="18"/>
      <c r="I50" s="18"/>
      <c r="J50" s="18"/>
      <c r="K50" s="18"/>
      <c r="L50" s="77"/>
      <c r="M50" s="77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68"/>
    </row>
    <row r="51" spans="1:29" x14ac:dyDescent="0.25">
      <c r="A51" s="1"/>
      <c r="B51" s="21"/>
      <c r="C51" s="88"/>
      <c r="D51" s="2"/>
      <c r="E51" s="76"/>
      <c r="F51" s="76"/>
      <c r="G51" s="76"/>
      <c r="H51" s="22"/>
      <c r="I51" s="22"/>
      <c r="J51" s="2"/>
      <c r="K51" s="22"/>
      <c r="L51" s="81"/>
      <c r="M51" s="81"/>
      <c r="N51" s="37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x14ac:dyDescent="0.25">
      <c r="A52" s="16"/>
      <c r="B52" s="17" t="s">
        <v>3</v>
      </c>
      <c r="C52" s="9"/>
      <c r="D52" s="9"/>
      <c r="E52" s="9"/>
      <c r="F52" s="9"/>
      <c r="G52" s="9"/>
      <c r="H52" s="18"/>
      <c r="I52" s="18"/>
      <c r="J52" s="34"/>
      <c r="K52" s="18"/>
      <c r="L52" s="77"/>
      <c r="M52" s="77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68"/>
    </row>
    <row r="53" spans="1:29" x14ac:dyDescent="0.25">
      <c r="A53" s="1"/>
      <c r="B53" s="21"/>
      <c r="C53" s="32"/>
      <c r="D53" s="2"/>
      <c r="E53" s="76"/>
      <c r="F53" s="76"/>
      <c r="G53" s="76"/>
      <c r="H53" s="22"/>
      <c r="I53" s="22"/>
      <c r="J53" s="2"/>
      <c r="K53" s="22"/>
      <c r="L53" s="81"/>
      <c r="M53" s="81"/>
      <c r="N53" s="37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49</v>
      </c>
      <c r="C54" s="9"/>
      <c r="D54" s="9"/>
      <c r="E54" s="9"/>
      <c r="F54" s="9"/>
      <c r="G54" s="9"/>
      <c r="H54" s="18"/>
      <c r="I54" s="18"/>
      <c r="J54" s="18"/>
      <c r="K54" s="18"/>
      <c r="L54" s="77"/>
      <c r="M54" s="77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8"/>
    </row>
    <row r="55" spans="1:29" s="23" customFormat="1" x14ac:dyDescent="0.25">
      <c r="A55" s="69"/>
      <c r="B55" s="70" t="s">
        <v>1</v>
      </c>
      <c r="C55" s="34"/>
      <c r="D55" s="34"/>
      <c r="E55" s="34"/>
      <c r="F55" s="34"/>
      <c r="G55" s="34"/>
      <c r="H55" s="71"/>
      <c r="I55" s="71"/>
      <c r="J55" s="71"/>
      <c r="K55" s="71"/>
      <c r="L55" s="86"/>
      <c r="M55" s="86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2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81"/>
      <c r="M56" s="81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9"/>
      <c r="B57" s="70" t="s">
        <v>2</v>
      </c>
      <c r="C57" s="34"/>
      <c r="D57" s="34"/>
      <c r="E57" s="34"/>
      <c r="F57" s="34"/>
      <c r="G57" s="34"/>
      <c r="H57" s="71"/>
      <c r="I57" s="71"/>
      <c r="J57" s="71"/>
      <c r="K57" s="71"/>
      <c r="L57" s="86"/>
      <c r="M57" s="86"/>
      <c r="N57" s="73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2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1"/>
      <c r="M58" s="81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3</v>
      </c>
      <c r="C59" s="34"/>
      <c r="D59" s="34"/>
      <c r="E59" s="34"/>
      <c r="F59" s="34"/>
      <c r="G59" s="34"/>
      <c r="H59" s="71"/>
      <c r="I59" s="71"/>
      <c r="J59" s="71"/>
      <c r="K59" s="71"/>
      <c r="L59" s="86"/>
      <c r="M59" s="86"/>
      <c r="N59" s="73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2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1"/>
      <c r="M60" s="81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x14ac:dyDescent="0.25">
      <c r="A61" s="16"/>
      <c r="B61" s="18" t="s">
        <v>50</v>
      </c>
      <c r="C61" s="9"/>
      <c r="D61" s="9"/>
      <c r="E61" s="9"/>
      <c r="F61" s="9"/>
      <c r="G61" s="9"/>
      <c r="H61" s="18"/>
      <c r="I61" s="18"/>
      <c r="J61" s="18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23" customFormat="1" x14ac:dyDescent="0.25">
      <c r="A62" s="69"/>
      <c r="B62" s="70" t="s">
        <v>1</v>
      </c>
      <c r="C62" s="34"/>
      <c r="D62" s="34"/>
      <c r="E62" s="34"/>
      <c r="F62" s="34"/>
      <c r="G62" s="34"/>
      <c r="H62" s="71"/>
      <c r="I62" s="71"/>
      <c r="J62" s="71"/>
      <c r="K62" s="71"/>
      <c r="L62" s="86"/>
      <c r="M62" s="86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2"/>
    </row>
    <row r="63" spans="1:29" x14ac:dyDescent="0.25">
      <c r="A63" s="1"/>
      <c r="B63" s="21"/>
      <c r="C63" s="2"/>
      <c r="D63" s="2"/>
      <c r="E63" s="2"/>
      <c r="F63" s="2"/>
      <c r="G63" s="2"/>
      <c r="H63" s="22"/>
      <c r="I63" s="22"/>
      <c r="J63" s="22"/>
      <c r="K63" s="22"/>
      <c r="L63" s="81"/>
      <c r="M63" s="81"/>
      <c r="N63" s="6"/>
      <c r="O63" s="42"/>
      <c r="P63" s="43"/>
      <c r="Q63" s="43"/>
      <c r="R63" s="43"/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23" customFormat="1" x14ac:dyDescent="0.25">
      <c r="A64" s="69"/>
      <c r="B64" s="70" t="s">
        <v>2</v>
      </c>
      <c r="C64" s="34"/>
      <c r="D64" s="34"/>
      <c r="E64" s="34"/>
      <c r="F64" s="34"/>
      <c r="G64" s="34"/>
      <c r="H64" s="71"/>
      <c r="I64" s="71"/>
      <c r="J64" s="71"/>
      <c r="K64" s="71"/>
      <c r="L64" s="86"/>
      <c r="M64" s="86"/>
      <c r="N64" s="73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2"/>
    </row>
    <row r="65" spans="1:29" x14ac:dyDescent="0.25">
      <c r="A65" s="1"/>
      <c r="B65" s="21"/>
      <c r="C65" s="2"/>
      <c r="D65" s="2"/>
      <c r="E65" s="2"/>
      <c r="F65" s="2"/>
      <c r="G65" s="2"/>
      <c r="H65" s="22"/>
      <c r="I65" s="22"/>
      <c r="J65" s="22"/>
      <c r="K65" s="22"/>
      <c r="L65" s="81"/>
      <c r="M65" s="81"/>
      <c r="N65" s="6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s="23" customFormat="1" x14ac:dyDescent="0.25">
      <c r="A66" s="69"/>
      <c r="B66" s="70" t="s">
        <v>3</v>
      </c>
      <c r="C66" s="34"/>
      <c r="D66" s="34"/>
      <c r="E66" s="34"/>
      <c r="F66" s="34"/>
      <c r="G66" s="34"/>
      <c r="H66" s="71"/>
      <c r="I66" s="71"/>
      <c r="J66" s="71"/>
      <c r="K66" s="71"/>
      <c r="L66" s="86"/>
      <c r="M66" s="86"/>
      <c r="N66" s="73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2"/>
    </row>
    <row r="67" spans="1:29" ht="15.75" thickBot="1" x14ac:dyDescent="0.3">
      <c r="A67" s="1"/>
      <c r="B67" s="90"/>
      <c r="C67" s="2"/>
      <c r="D67" s="2"/>
      <c r="E67" s="2"/>
      <c r="F67" s="2"/>
      <c r="G67" s="2"/>
      <c r="H67" s="22"/>
      <c r="I67" s="22"/>
      <c r="J67" s="22"/>
      <c r="K67" s="22"/>
      <c r="L67" s="81"/>
      <c r="M67" s="81"/>
      <c r="N67" s="6"/>
      <c r="O67" s="42"/>
      <c r="P67" s="43"/>
      <c r="Q67" s="43"/>
      <c r="R67" s="43"/>
      <c r="S67" s="43"/>
      <c r="T67" s="44"/>
      <c r="U67" s="44"/>
      <c r="V67" s="44"/>
      <c r="W67" s="44"/>
      <c r="X67" s="44"/>
      <c r="Y67" s="44"/>
      <c r="Z67" s="44"/>
      <c r="AA67" s="44"/>
      <c r="AB67" s="44"/>
      <c r="AC67" s="89"/>
    </row>
    <row r="68" spans="1:29" s="65" customFormat="1" ht="15.75" thickBot="1" x14ac:dyDescent="0.25">
      <c r="A68" s="58"/>
      <c r="B68" s="59" t="s">
        <v>0</v>
      </c>
      <c r="C68" s="59"/>
      <c r="D68" s="59"/>
      <c r="E68" s="59"/>
      <c r="F68" s="59"/>
      <c r="G68" s="59"/>
      <c r="H68" s="59"/>
      <c r="I68" s="59"/>
      <c r="J68" s="59">
        <f>SUM(J42:J67)</f>
        <v>16305</v>
      </c>
      <c r="K68" s="59">
        <v>1144</v>
      </c>
      <c r="L68" s="59"/>
      <c r="M68" s="59"/>
      <c r="N68" s="60"/>
      <c r="O68" s="61">
        <f t="shared" ref="O68:AC68" si="1">SUM(O11:O67)</f>
        <v>1144.2</v>
      </c>
      <c r="P68" s="62">
        <f t="shared" si="1"/>
        <v>1144.2</v>
      </c>
      <c r="Q68" s="62">
        <f t="shared" si="1"/>
        <v>1144.2</v>
      </c>
      <c r="R68" s="62">
        <f t="shared" si="1"/>
        <v>1144.2</v>
      </c>
      <c r="S68" s="62">
        <f t="shared" si="1"/>
        <v>1144.2</v>
      </c>
      <c r="T68" s="63">
        <f t="shared" si="1"/>
        <v>1144.2</v>
      </c>
      <c r="U68" s="63">
        <f t="shared" si="1"/>
        <v>1144.2</v>
      </c>
      <c r="V68" s="63">
        <f t="shared" si="1"/>
        <v>1144.2</v>
      </c>
      <c r="W68" s="63">
        <f t="shared" si="1"/>
        <v>1144.2</v>
      </c>
      <c r="X68" s="63">
        <f t="shared" si="1"/>
        <v>1144.2</v>
      </c>
      <c r="Y68" s="63">
        <f t="shared" si="1"/>
        <v>1144.2</v>
      </c>
      <c r="Z68" s="63">
        <f t="shared" si="1"/>
        <v>1144.2</v>
      </c>
      <c r="AA68" s="63">
        <f t="shared" si="1"/>
        <v>1144.2</v>
      </c>
      <c r="AB68" s="63">
        <f t="shared" si="1"/>
        <v>1144.2</v>
      </c>
      <c r="AC68" s="64">
        <f t="shared" si="1"/>
        <v>1144.2</v>
      </c>
    </row>
    <row r="69" spans="1:29" ht="15.75" x14ac:dyDescent="0.25">
      <c r="K69" s="36" t="s">
        <v>59</v>
      </c>
    </row>
    <row r="70" spans="1:29" s="39" customFormat="1" ht="15.75" x14ac:dyDescent="0.25">
      <c r="K70" s="46"/>
    </row>
    <row r="71" spans="1:29" s="39" customFormat="1" ht="60" x14ac:dyDescent="0.25">
      <c r="A71" s="47"/>
      <c r="B71" s="48" t="s">
        <v>35</v>
      </c>
      <c r="C71" s="49" t="s">
        <v>36</v>
      </c>
      <c r="K71" s="46"/>
    </row>
    <row r="72" spans="1:29" s="39" customFormat="1" ht="15.75" x14ac:dyDescent="0.25">
      <c r="A72" s="50" t="s">
        <v>37</v>
      </c>
      <c r="B72" s="51" t="s">
        <v>60</v>
      </c>
      <c r="C72" s="52">
        <f>K68</f>
        <v>1144</v>
      </c>
      <c r="K72" s="46"/>
    </row>
    <row r="73" spans="1:29" s="39" customFormat="1" ht="15.75" x14ac:dyDescent="0.25">
      <c r="A73" s="50" t="s">
        <v>38</v>
      </c>
      <c r="B73" s="51" t="s">
        <v>61</v>
      </c>
      <c r="C73" s="52">
        <f>C72*4</f>
        <v>4576</v>
      </c>
      <c r="K73" s="46"/>
    </row>
    <row r="74" spans="1:29" s="39" customFormat="1" ht="15.75" thickBot="1" x14ac:dyDescent="0.3">
      <c r="A74" s="53" t="s">
        <v>39</v>
      </c>
      <c r="B74" s="54" t="s">
        <v>62</v>
      </c>
      <c r="C74" s="55">
        <f>C72*10</f>
        <v>11440</v>
      </c>
    </row>
    <row r="75" spans="1:29" s="39" customFormat="1" x14ac:dyDescent="0.25">
      <c r="A75" s="56"/>
      <c r="B75" s="57"/>
      <c r="C75" s="57"/>
    </row>
    <row r="78" spans="1:29" x14ac:dyDescent="0.25">
      <c r="B78" s="27"/>
    </row>
    <row r="79" spans="1:29" x14ac:dyDescent="0.25">
      <c r="B79" s="28"/>
    </row>
    <row r="80" spans="1:29" x14ac:dyDescent="0.25">
      <c r="B80" s="28"/>
    </row>
    <row r="81" spans="2:2" x14ac:dyDescent="0.25">
      <c r="B81" s="28"/>
    </row>
    <row r="82" spans="2:2" x14ac:dyDescent="0.25">
      <c r="B82" s="28"/>
    </row>
    <row r="84" spans="2:2" x14ac:dyDescent="0.25">
      <c r="B84" s="29"/>
    </row>
    <row r="92" spans="2:2" x14ac:dyDescent="0.25">
      <c r="B92" s="29"/>
    </row>
  </sheetData>
  <mergeCells count="50">
    <mergeCell ref="A40:C40"/>
    <mergeCell ref="V10:V11"/>
    <mergeCell ref="E10:E11"/>
    <mergeCell ref="F10:F11"/>
    <mergeCell ref="G10:G11"/>
    <mergeCell ref="J10:J11"/>
    <mergeCell ref="I9:I11"/>
    <mergeCell ref="K9:K11"/>
    <mergeCell ref="P10:P11"/>
    <mergeCell ref="Q10:Q11"/>
    <mergeCell ref="R10:R11"/>
    <mergeCell ref="S10:S11"/>
    <mergeCell ref="E9:G9"/>
    <mergeCell ref="H9:H11"/>
    <mergeCell ref="R7:AC7"/>
    <mergeCell ref="L10:L11"/>
    <mergeCell ref="A22:C22"/>
    <mergeCell ref="W10:W11"/>
    <mergeCell ref="A8:C8"/>
    <mergeCell ref="M10:M11"/>
    <mergeCell ref="N10:N11"/>
    <mergeCell ref="O10:O11"/>
    <mergeCell ref="AB10:AB11"/>
    <mergeCell ref="L9:M9"/>
    <mergeCell ref="O9:AC9"/>
    <mergeCell ref="A9:A11"/>
    <mergeCell ref="AC10:AC11"/>
    <mergeCell ref="X10:X11"/>
    <mergeCell ref="Y10:Y11"/>
    <mergeCell ref="Z10:Z11"/>
    <mergeCell ref="AA10:AA11"/>
    <mergeCell ref="T10:T11"/>
    <mergeCell ref="U10:U11"/>
    <mergeCell ref="B9:D10"/>
    <mergeCell ref="A7:J7"/>
    <mergeCell ref="K7:Q7"/>
    <mergeCell ref="A4:J4"/>
    <mergeCell ref="K4:Q4"/>
    <mergeCell ref="R4:AC4"/>
    <mergeCell ref="K5:Q5"/>
    <mergeCell ref="R5:AC5"/>
    <mergeCell ref="A6:J6"/>
    <mergeCell ref="K6:Q6"/>
    <mergeCell ref="R6:AC6"/>
    <mergeCell ref="A5:J5"/>
    <mergeCell ref="A1:AC1"/>
    <mergeCell ref="A2:AC2"/>
    <mergeCell ref="A3:J3"/>
    <mergeCell ref="K3:Q3"/>
    <mergeCell ref="R3:AC3"/>
  </mergeCells>
  <phoneticPr fontId="8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50" zoomScaleNormal="50" workbookViewId="0">
      <selection activeCell="B14" sqref="B14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22" t="s">
        <v>57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</row>
    <row r="2" spans="1:29" x14ac:dyDescent="0.25">
      <c r="A2" s="225" t="s">
        <v>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</row>
    <row r="3" spans="1:29" x14ac:dyDescent="0.25">
      <c r="A3" s="206" t="s">
        <v>7</v>
      </c>
      <c r="B3" s="207"/>
      <c r="C3" s="207"/>
      <c r="D3" s="207"/>
      <c r="E3" s="207"/>
      <c r="F3" s="207"/>
      <c r="G3" s="207"/>
      <c r="H3" s="207"/>
      <c r="I3" s="207"/>
      <c r="J3" s="207"/>
      <c r="K3" s="228" t="s">
        <v>282</v>
      </c>
      <c r="L3" s="228"/>
      <c r="M3" s="228"/>
      <c r="N3" s="228"/>
      <c r="O3" s="228"/>
      <c r="P3" s="228"/>
      <c r="Q3" s="228"/>
      <c r="R3" s="228" t="s">
        <v>197</v>
      </c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9"/>
    </row>
    <row r="4" spans="1:29" x14ac:dyDescent="0.25">
      <c r="A4" s="206" t="s">
        <v>8</v>
      </c>
      <c r="B4" s="207"/>
      <c r="C4" s="207"/>
      <c r="D4" s="207"/>
      <c r="E4" s="207"/>
      <c r="F4" s="207"/>
      <c r="G4" s="207"/>
      <c r="H4" s="207"/>
      <c r="I4" s="207"/>
      <c r="J4" s="207"/>
      <c r="K4" s="230" t="s">
        <v>24</v>
      </c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9"/>
    </row>
    <row r="5" spans="1:29" x14ac:dyDescent="0.25">
      <c r="A5" s="206" t="s">
        <v>22</v>
      </c>
      <c r="B5" s="207"/>
      <c r="C5" s="207"/>
      <c r="D5" s="207"/>
      <c r="E5" s="207"/>
      <c r="F5" s="207"/>
      <c r="G5" s="207"/>
      <c r="H5" s="207"/>
      <c r="I5" s="207"/>
      <c r="J5" s="207"/>
      <c r="K5" s="228" t="s">
        <v>40</v>
      </c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9"/>
    </row>
    <row r="6" spans="1:29" x14ac:dyDescent="0.25">
      <c r="A6" s="206" t="s">
        <v>9</v>
      </c>
      <c r="B6" s="207"/>
      <c r="C6" s="207"/>
      <c r="D6" s="207"/>
      <c r="E6" s="207"/>
      <c r="F6" s="207"/>
      <c r="G6" s="207"/>
      <c r="H6" s="207"/>
      <c r="I6" s="207"/>
      <c r="J6" s="207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9"/>
    </row>
    <row r="7" spans="1:29" x14ac:dyDescent="0.25">
      <c r="A7" s="206" t="s">
        <v>10</v>
      </c>
      <c r="B7" s="207"/>
      <c r="C7" s="207"/>
      <c r="D7" s="207"/>
      <c r="E7" s="207"/>
      <c r="F7" s="207"/>
      <c r="G7" s="207"/>
      <c r="H7" s="207"/>
      <c r="I7" s="207"/>
      <c r="J7" s="207"/>
      <c r="K7" s="288" t="s">
        <v>265</v>
      </c>
      <c r="L7" s="288"/>
      <c r="M7" s="288"/>
      <c r="N7" s="288"/>
      <c r="O7" s="288"/>
      <c r="P7" s="288"/>
      <c r="Q7" s="288"/>
      <c r="R7" s="270" t="s">
        <v>283</v>
      </c>
      <c r="S7" s="271"/>
      <c r="T7" s="271"/>
      <c r="U7" s="271"/>
      <c r="V7" s="271"/>
      <c r="W7" s="271"/>
      <c r="X7" s="271"/>
      <c r="Y7" s="271"/>
      <c r="Z7" s="271"/>
      <c r="AA7" s="271"/>
      <c r="AB7" s="271"/>
      <c r="AC7" s="273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 x14ac:dyDescent="0.25">
      <c r="A9" s="216" t="s">
        <v>11</v>
      </c>
      <c r="B9" s="214" t="s">
        <v>28</v>
      </c>
      <c r="C9" s="215"/>
      <c r="D9" s="216"/>
      <c r="E9" s="210" t="s">
        <v>29</v>
      </c>
      <c r="F9" s="240"/>
      <c r="G9" s="241"/>
      <c r="H9" s="212" t="s">
        <v>12</v>
      </c>
      <c r="I9" s="212" t="s">
        <v>13</v>
      </c>
      <c r="J9" s="38" t="s">
        <v>14</v>
      </c>
      <c r="K9" s="212" t="s">
        <v>58</v>
      </c>
      <c r="L9" s="212" t="s">
        <v>15</v>
      </c>
      <c r="M9" s="212"/>
      <c r="N9" s="38" t="s">
        <v>16</v>
      </c>
      <c r="O9" s="212" t="s">
        <v>17</v>
      </c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42"/>
    </row>
    <row r="10" spans="1:29" s="39" customFormat="1" ht="30" customHeight="1" x14ac:dyDescent="0.25">
      <c r="A10" s="219"/>
      <c r="B10" s="217"/>
      <c r="C10" s="218"/>
      <c r="D10" s="219"/>
      <c r="E10" s="210" t="s">
        <v>30</v>
      </c>
      <c r="F10" s="210" t="s">
        <v>31</v>
      </c>
      <c r="G10" s="210" t="s">
        <v>32</v>
      </c>
      <c r="H10" s="212"/>
      <c r="I10" s="212"/>
      <c r="J10" s="237" t="s">
        <v>18</v>
      </c>
      <c r="K10" s="212"/>
      <c r="L10" s="231" t="s">
        <v>19</v>
      </c>
      <c r="M10" s="231" t="s">
        <v>20</v>
      </c>
      <c r="N10" s="235" t="s">
        <v>21</v>
      </c>
      <c r="O10" s="220">
        <v>1</v>
      </c>
      <c r="P10" s="233">
        <v>2</v>
      </c>
      <c r="Q10" s="233">
        <v>3</v>
      </c>
      <c r="R10" s="233">
        <v>4</v>
      </c>
      <c r="S10" s="233">
        <v>5</v>
      </c>
      <c r="T10" s="204">
        <v>6</v>
      </c>
      <c r="U10" s="204">
        <v>7</v>
      </c>
      <c r="V10" s="204">
        <v>8</v>
      </c>
      <c r="W10" s="204">
        <v>9</v>
      </c>
      <c r="X10" s="204">
        <v>10</v>
      </c>
      <c r="Y10" s="204">
        <v>11</v>
      </c>
      <c r="Z10" s="204">
        <v>12</v>
      </c>
      <c r="AA10" s="204">
        <v>13</v>
      </c>
      <c r="AB10" s="204">
        <v>14</v>
      </c>
      <c r="AC10" s="243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11"/>
      <c r="F11" s="211"/>
      <c r="G11" s="211"/>
      <c r="H11" s="213"/>
      <c r="I11" s="213"/>
      <c r="J11" s="238"/>
      <c r="K11" s="213"/>
      <c r="L11" s="232"/>
      <c r="M11" s="232"/>
      <c r="N11" s="236"/>
      <c r="O11" s="221"/>
      <c r="P11" s="234"/>
      <c r="Q11" s="234"/>
      <c r="R11" s="234"/>
      <c r="S11" s="234"/>
      <c r="T11" s="205"/>
      <c r="U11" s="205"/>
      <c r="V11" s="205"/>
      <c r="W11" s="205"/>
      <c r="X11" s="205"/>
      <c r="Y11" s="205"/>
      <c r="Z11" s="205"/>
      <c r="AA11" s="205"/>
      <c r="AB11" s="205"/>
      <c r="AC11" s="244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284</v>
      </c>
      <c r="J12" s="2">
        <f>SUM(O12:AC12)</f>
        <v>119.25000000000003</v>
      </c>
      <c r="K12" s="22"/>
      <c r="L12" s="81">
        <v>42736</v>
      </c>
      <c r="M12" s="81">
        <v>48213</v>
      </c>
      <c r="N12" s="37"/>
      <c r="O12" s="42">
        <f t="shared" ref="O12:AC12" si="0">0.05*$K$67</f>
        <v>7.95</v>
      </c>
      <c r="P12" s="43">
        <f t="shared" si="0"/>
        <v>7.95</v>
      </c>
      <c r="Q12" s="43">
        <f t="shared" si="0"/>
        <v>7.95</v>
      </c>
      <c r="R12" s="43">
        <f t="shared" si="0"/>
        <v>7.95</v>
      </c>
      <c r="S12" s="43">
        <f t="shared" si="0"/>
        <v>7.95</v>
      </c>
      <c r="T12" s="44">
        <f t="shared" si="0"/>
        <v>7.95</v>
      </c>
      <c r="U12" s="44">
        <f t="shared" si="0"/>
        <v>7.95</v>
      </c>
      <c r="V12" s="44">
        <f t="shared" si="0"/>
        <v>7.95</v>
      </c>
      <c r="W12" s="44">
        <f t="shared" si="0"/>
        <v>7.95</v>
      </c>
      <c r="X12" s="44">
        <f t="shared" si="0"/>
        <v>7.95</v>
      </c>
      <c r="Y12" s="44">
        <f t="shared" si="0"/>
        <v>7.95</v>
      </c>
      <c r="Z12" s="44">
        <f t="shared" si="0"/>
        <v>7.95</v>
      </c>
      <c r="AA12" s="44">
        <f t="shared" si="0"/>
        <v>7.95</v>
      </c>
      <c r="AB12" s="44">
        <f t="shared" si="0"/>
        <v>7.95</v>
      </c>
      <c r="AC12" s="45">
        <f t="shared" si="0"/>
        <v>7.95</v>
      </c>
    </row>
    <row r="13" spans="1:29" x14ac:dyDescent="0.25">
      <c r="A13" s="1">
        <v>2</v>
      </c>
      <c r="B13" s="21"/>
      <c r="C13" s="2"/>
      <c r="D13" s="19"/>
      <c r="E13" s="3"/>
      <c r="F13" s="41"/>
      <c r="G13" s="31"/>
      <c r="H13" s="22"/>
      <c r="I13" s="22"/>
      <c r="J13" s="2"/>
      <c r="K13" s="22"/>
      <c r="L13" s="81"/>
      <c r="M13" s="81"/>
      <c r="N13" s="37"/>
      <c r="O13" s="42"/>
      <c r="P13" s="43"/>
      <c r="Q13" s="43"/>
      <c r="R13" s="43"/>
      <c r="S13" s="43"/>
      <c r="T13" s="44"/>
      <c r="U13" s="44"/>
      <c r="V13" s="44"/>
      <c r="W13" s="44"/>
      <c r="X13" s="44"/>
      <c r="Y13" s="44"/>
      <c r="Z13" s="44"/>
      <c r="AA13" s="44"/>
      <c r="AB13" s="44"/>
      <c r="AC13" s="45"/>
    </row>
    <row r="14" spans="1:29" x14ac:dyDescent="0.25">
      <c r="A14" s="12"/>
      <c r="B14" s="13" t="s">
        <v>44</v>
      </c>
      <c r="C14" s="14"/>
      <c r="D14" s="14"/>
      <c r="E14" s="14"/>
      <c r="F14" s="14"/>
      <c r="G14" s="14"/>
      <c r="H14" s="15"/>
      <c r="I14" s="9"/>
      <c r="J14" s="15"/>
      <c r="K14" s="9"/>
      <c r="L14" s="82"/>
      <c r="M14" s="77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</row>
    <row r="15" spans="1:29" ht="15" customHeight="1" x14ac:dyDescent="0.25">
      <c r="A15" s="16"/>
      <c r="B15" s="17" t="s">
        <v>1</v>
      </c>
      <c r="C15" s="9"/>
      <c r="D15" s="9"/>
      <c r="E15" s="9"/>
      <c r="F15" s="9"/>
      <c r="G15" s="9"/>
      <c r="H15" s="15"/>
      <c r="I15" s="18"/>
      <c r="J15" s="15"/>
      <c r="K15" s="18"/>
      <c r="L15" s="82"/>
      <c r="M15" s="77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</row>
    <row r="16" spans="1:29" x14ac:dyDescent="0.25">
      <c r="A16" s="1"/>
      <c r="B16" s="21"/>
      <c r="C16" s="2"/>
      <c r="D16" s="3"/>
      <c r="E16" s="3"/>
      <c r="F16" s="30"/>
      <c r="G16" s="3"/>
      <c r="H16" s="4"/>
      <c r="I16" s="5"/>
      <c r="J16" s="2"/>
      <c r="K16" s="5"/>
      <c r="L16" s="83"/>
      <c r="M16" s="84"/>
      <c r="N16" s="20"/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/>
      <c r="Z16" s="44"/>
      <c r="AA16" s="44"/>
      <c r="AB16" s="44"/>
      <c r="AC16" s="45"/>
    </row>
    <row r="17" spans="1:29" x14ac:dyDescent="0.25">
      <c r="A17" s="16"/>
      <c r="B17" s="17" t="s">
        <v>2</v>
      </c>
      <c r="C17" s="9"/>
      <c r="D17" s="9"/>
      <c r="E17" s="9"/>
      <c r="F17" s="9"/>
      <c r="G17" s="9"/>
      <c r="H17" s="18"/>
      <c r="I17" s="18"/>
      <c r="J17" s="34"/>
      <c r="K17" s="18"/>
      <c r="L17" s="77"/>
      <c r="M17" s="77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</row>
    <row r="18" spans="1:29" s="152" customFormat="1" x14ac:dyDescent="0.25">
      <c r="A18" s="145"/>
      <c r="B18" s="146"/>
      <c r="C18" s="154"/>
      <c r="D18" s="154"/>
      <c r="E18" s="164"/>
      <c r="F18" s="166"/>
      <c r="G18" s="166"/>
      <c r="H18" s="149"/>
      <c r="I18" s="149"/>
      <c r="J18" s="148"/>
      <c r="K18" s="149"/>
      <c r="L18" s="150"/>
      <c r="M18" s="150"/>
      <c r="N18" s="20"/>
      <c r="O18" s="42"/>
      <c r="P18" s="43"/>
      <c r="Q18" s="43"/>
      <c r="R18" s="43"/>
      <c r="S18" s="43"/>
      <c r="T18" s="44"/>
      <c r="U18" s="44"/>
      <c r="V18" s="44"/>
      <c r="W18" s="44"/>
      <c r="X18" s="44"/>
      <c r="Y18" s="44"/>
      <c r="Z18" s="44"/>
      <c r="AA18" s="44"/>
      <c r="AB18" s="44"/>
      <c r="AC18" s="45"/>
    </row>
    <row r="19" spans="1:29" x14ac:dyDescent="0.25">
      <c r="A19" s="16"/>
      <c r="B19" s="17" t="s">
        <v>3</v>
      </c>
      <c r="C19" s="9"/>
      <c r="D19" s="9"/>
      <c r="E19" s="9"/>
      <c r="F19" s="9"/>
      <c r="G19" s="9"/>
      <c r="H19" s="18"/>
      <c r="I19" s="18"/>
      <c r="J19" s="34"/>
      <c r="K19" s="18"/>
      <c r="L19" s="77"/>
      <c r="M19" s="77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68"/>
    </row>
    <row r="20" spans="1:29" ht="15.75" thickBot="1" x14ac:dyDescent="0.3">
      <c r="A20" s="1"/>
      <c r="B20" s="21"/>
      <c r="C20" s="31"/>
      <c r="D20" s="35"/>
      <c r="E20" s="31"/>
      <c r="F20" s="66"/>
      <c r="G20" s="31"/>
      <c r="H20" s="22"/>
      <c r="I20" s="22"/>
      <c r="J20" s="2"/>
      <c r="K20" s="22"/>
      <c r="L20" s="81"/>
      <c r="M20" s="81"/>
      <c r="N20" s="20"/>
      <c r="O20" s="42"/>
      <c r="P20" s="43"/>
      <c r="Q20" s="43"/>
      <c r="R20" s="43"/>
      <c r="S20" s="43"/>
      <c r="T20" s="44"/>
      <c r="U20" s="44"/>
      <c r="V20" s="44"/>
      <c r="W20" s="44"/>
      <c r="X20" s="44"/>
      <c r="Y20" s="44"/>
      <c r="Z20" s="44"/>
      <c r="AA20" s="44"/>
      <c r="AB20" s="44"/>
      <c r="AC20" s="45"/>
    </row>
    <row r="21" spans="1:29" ht="15.75" thickBot="1" x14ac:dyDescent="0.3">
      <c r="A21" s="101"/>
      <c r="B21" s="59" t="s">
        <v>0</v>
      </c>
      <c r="C21" s="59"/>
      <c r="D21" s="59"/>
      <c r="E21" s="59"/>
      <c r="F21" s="59"/>
      <c r="G21" s="59"/>
      <c r="H21" s="59"/>
      <c r="I21" s="59"/>
      <c r="J21" s="59">
        <f>SUM(J12:J20)</f>
        <v>119.25000000000003</v>
      </c>
      <c r="K21" s="59"/>
      <c r="L21" s="85"/>
      <c r="M21" s="85"/>
      <c r="N21" s="102"/>
      <c r="O21" s="103"/>
      <c r="P21" s="104"/>
      <c r="Q21" s="104"/>
      <c r="R21" s="104"/>
      <c r="S21" s="104"/>
      <c r="T21" s="105"/>
      <c r="U21" s="105"/>
      <c r="V21" s="105"/>
      <c r="W21" s="105"/>
      <c r="X21" s="105"/>
      <c r="Y21" s="105"/>
      <c r="Z21" s="105"/>
      <c r="AA21" s="105"/>
      <c r="AB21" s="105"/>
      <c r="AC21" s="106"/>
    </row>
    <row r="22" spans="1:29" x14ac:dyDescent="0.25">
      <c r="A22" s="24"/>
      <c r="B22" s="25"/>
      <c r="C22" s="25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201" t="s">
        <v>42</v>
      </c>
      <c r="B23" s="201"/>
      <c r="C23" s="201"/>
      <c r="D23" s="25"/>
      <c r="E23" s="25"/>
      <c r="F23" s="25"/>
      <c r="G23" s="25"/>
      <c r="H23" s="25"/>
      <c r="I23" s="26"/>
      <c r="L23" s="78"/>
      <c r="M23" s="78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</row>
    <row r="24" spans="1:29" x14ac:dyDescent="0.25">
      <c r="A24" s="10"/>
      <c r="B24" s="6"/>
      <c r="C24" s="40" t="s">
        <v>6</v>
      </c>
      <c r="D24" s="40" t="s">
        <v>5</v>
      </c>
      <c r="E24" s="10"/>
      <c r="F24" s="10"/>
      <c r="G24" s="10"/>
      <c r="H24" s="8"/>
      <c r="I24" s="11"/>
      <c r="J24" s="8"/>
      <c r="K24" s="11"/>
      <c r="L24" s="79"/>
      <c r="M24" s="80"/>
      <c r="N24" s="6"/>
      <c r="O24" s="42"/>
      <c r="P24" s="43"/>
      <c r="Q24" s="43"/>
      <c r="R24" s="43"/>
      <c r="S24" s="43"/>
      <c r="T24" s="44"/>
      <c r="U24" s="44"/>
      <c r="V24" s="44"/>
      <c r="W24" s="44"/>
      <c r="X24" s="44"/>
      <c r="Y24" s="44"/>
      <c r="Z24" s="44"/>
      <c r="AA24" s="44"/>
      <c r="AB24" s="44"/>
      <c r="AC24" s="45"/>
    </row>
    <row r="25" spans="1:29" x14ac:dyDescent="0.25">
      <c r="A25" s="12"/>
      <c r="B25" s="13" t="s">
        <v>43</v>
      </c>
      <c r="C25" s="14"/>
      <c r="D25" s="14"/>
      <c r="E25" s="14"/>
      <c r="F25" s="14"/>
      <c r="G25" s="14"/>
      <c r="H25" s="15"/>
      <c r="I25" s="9"/>
      <c r="J25" s="15"/>
      <c r="K25" s="9"/>
      <c r="L25" s="82"/>
      <c r="M25" s="77"/>
      <c r="N25" s="9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x14ac:dyDescent="0.25">
      <c r="A26" s="16"/>
      <c r="B26" s="17" t="s">
        <v>1</v>
      </c>
      <c r="C26" s="9"/>
      <c r="D26" s="9"/>
      <c r="E26" s="9"/>
      <c r="F26" s="9"/>
      <c r="G26" s="9"/>
      <c r="H26" s="15"/>
      <c r="I26" s="18"/>
      <c r="J26" s="15"/>
      <c r="K26" s="18"/>
      <c r="L26" s="82"/>
      <c r="M26" s="77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8"/>
    </row>
    <row r="27" spans="1:29" s="23" customFormat="1" x14ac:dyDescent="0.25">
      <c r="A27" s="1"/>
      <c r="B27" s="21"/>
      <c r="C27" s="2"/>
      <c r="D27" s="2"/>
      <c r="E27" s="2"/>
      <c r="F27" s="2"/>
      <c r="G27" s="2"/>
      <c r="H27" s="75"/>
      <c r="I27" s="22"/>
      <c r="J27" s="75"/>
      <c r="K27" s="22"/>
      <c r="L27" s="87"/>
      <c r="M27" s="81"/>
      <c r="N27" s="22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2</v>
      </c>
      <c r="C28" s="9"/>
      <c r="D28" s="9"/>
      <c r="E28" s="9"/>
      <c r="F28" s="9"/>
      <c r="G28" s="9"/>
      <c r="H28" s="18"/>
      <c r="I28" s="18"/>
      <c r="J28" s="18"/>
      <c r="K28" s="18"/>
      <c r="L28" s="77"/>
      <c r="M28" s="77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8"/>
    </row>
    <row r="29" spans="1:29" x14ac:dyDescent="0.25">
      <c r="A29" s="1"/>
      <c r="B29" s="21"/>
      <c r="C29" s="32"/>
      <c r="D29" s="2"/>
      <c r="E29" s="76"/>
      <c r="F29" s="76"/>
      <c r="G29" s="76"/>
      <c r="H29" s="22"/>
      <c r="I29" s="22"/>
      <c r="J29" s="2"/>
      <c r="K29" s="22"/>
      <c r="L29" s="81"/>
      <c r="M29" s="81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7" t="s">
        <v>3</v>
      </c>
      <c r="C30" s="9"/>
      <c r="D30" s="9"/>
      <c r="E30" s="9"/>
      <c r="F30" s="9"/>
      <c r="G30" s="9"/>
      <c r="H30" s="18"/>
      <c r="I30" s="18"/>
      <c r="J30" s="34"/>
      <c r="K30" s="18"/>
      <c r="L30" s="77"/>
      <c r="M30" s="77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8"/>
    </row>
    <row r="31" spans="1:29" x14ac:dyDescent="0.25">
      <c r="A31" s="1"/>
      <c r="B31" s="21"/>
      <c r="C31" s="32"/>
      <c r="D31" s="2"/>
      <c r="E31" s="76"/>
      <c r="F31" s="76"/>
      <c r="G31" s="76"/>
      <c r="H31" s="22"/>
      <c r="I31" s="22"/>
      <c r="J31" s="2"/>
      <c r="K31" s="22"/>
      <c r="L31" s="81"/>
      <c r="M31" s="81"/>
      <c r="N31" s="37"/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/>
      <c r="AB31" s="44"/>
      <c r="AC31" s="45"/>
    </row>
    <row r="32" spans="1:29" x14ac:dyDescent="0.25">
      <c r="A32" s="16"/>
      <c r="B32" s="18" t="s">
        <v>45</v>
      </c>
      <c r="C32" s="9"/>
      <c r="D32" s="9"/>
      <c r="E32" s="9"/>
      <c r="F32" s="9"/>
      <c r="G32" s="9"/>
      <c r="H32" s="18"/>
      <c r="I32" s="18"/>
      <c r="J32" s="18"/>
      <c r="K32" s="18"/>
      <c r="L32" s="77"/>
      <c r="M32" s="77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68"/>
    </row>
    <row r="33" spans="1:29" s="23" customFormat="1" x14ac:dyDescent="0.25">
      <c r="A33" s="69"/>
      <c r="B33" s="70" t="s">
        <v>1</v>
      </c>
      <c r="C33" s="34"/>
      <c r="D33" s="34"/>
      <c r="E33" s="34"/>
      <c r="F33" s="34"/>
      <c r="G33" s="34"/>
      <c r="H33" s="71"/>
      <c r="I33" s="71"/>
      <c r="J33" s="71"/>
      <c r="K33" s="71"/>
      <c r="L33" s="86"/>
      <c r="M33" s="86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2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81"/>
      <c r="M34" s="81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9"/>
      <c r="B35" s="70" t="s">
        <v>2</v>
      </c>
      <c r="C35" s="34"/>
      <c r="D35" s="34"/>
      <c r="E35" s="34"/>
      <c r="F35" s="34"/>
      <c r="G35" s="34"/>
      <c r="H35" s="71"/>
      <c r="I35" s="71"/>
      <c r="J35" s="71"/>
      <c r="K35" s="71"/>
      <c r="L35" s="86"/>
      <c r="M35" s="86"/>
      <c r="N35" s="73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2"/>
    </row>
    <row r="36" spans="1:29" x14ac:dyDescent="0.25">
      <c r="A36" s="1"/>
      <c r="B36" s="21"/>
      <c r="C36" s="2"/>
      <c r="D36" s="2"/>
      <c r="E36" s="2"/>
      <c r="F36" s="2"/>
      <c r="G36" s="2"/>
      <c r="H36" s="22"/>
      <c r="I36" s="22"/>
      <c r="J36" s="22"/>
      <c r="K36" s="22"/>
      <c r="L36" s="81"/>
      <c r="M36" s="81"/>
      <c r="N36" s="6"/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/>
    </row>
    <row r="37" spans="1:29" s="23" customFormat="1" x14ac:dyDescent="0.25">
      <c r="A37" s="69"/>
      <c r="B37" s="70" t="s">
        <v>3</v>
      </c>
      <c r="C37" s="34"/>
      <c r="D37" s="34"/>
      <c r="E37" s="34"/>
      <c r="F37" s="34"/>
      <c r="G37" s="34"/>
      <c r="H37" s="71"/>
      <c r="I37" s="71"/>
      <c r="J37" s="71"/>
      <c r="K37" s="71"/>
      <c r="L37" s="86"/>
      <c r="M37" s="86"/>
      <c r="N37" s="73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2"/>
    </row>
    <row r="38" spans="1:29" ht="15.75" thickBot="1" x14ac:dyDescent="0.3">
      <c r="A38" s="93"/>
      <c r="B38" s="94"/>
      <c r="C38" s="96"/>
      <c r="D38" s="96"/>
      <c r="E38" s="96"/>
      <c r="F38" s="96"/>
      <c r="G38" s="96"/>
      <c r="H38" s="95"/>
      <c r="I38" s="95"/>
      <c r="J38" s="95"/>
      <c r="K38" s="95"/>
      <c r="L38" s="97"/>
      <c r="M38" s="97"/>
      <c r="N38" s="107"/>
      <c r="O38" s="98"/>
      <c r="P38" s="99"/>
      <c r="Q38" s="99"/>
      <c r="R38" s="99"/>
      <c r="S38" s="99"/>
      <c r="T38" s="100"/>
      <c r="U38" s="100"/>
      <c r="V38" s="100"/>
      <c r="W38" s="100"/>
      <c r="X38" s="100"/>
      <c r="Y38" s="100"/>
      <c r="Z38" s="100"/>
      <c r="AA38" s="100"/>
      <c r="AB38" s="100"/>
      <c r="AC38" s="89"/>
    </row>
    <row r="39" spans="1:29" ht="15.75" thickBot="1" x14ac:dyDescent="0.3">
      <c r="A39" s="115"/>
      <c r="B39" s="116" t="s">
        <v>46</v>
      </c>
      <c r="C39" s="117"/>
      <c r="D39" s="117"/>
      <c r="E39" s="117"/>
      <c r="F39" s="117"/>
      <c r="G39" s="117"/>
      <c r="H39" s="118"/>
      <c r="I39" s="118"/>
      <c r="J39" s="118">
        <f>SUM(J25:J38)</f>
        <v>0</v>
      </c>
      <c r="K39" s="118"/>
      <c r="L39" s="119"/>
      <c r="M39" s="119"/>
      <c r="N39" s="102"/>
      <c r="O39" s="120"/>
      <c r="P39" s="121"/>
      <c r="Q39" s="121"/>
      <c r="R39" s="121"/>
      <c r="S39" s="121"/>
      <c r="T39" s="122"/>
      <c r="U39" s="122"/>
      <c r="V39" s="122"/>
      <c r="W39" s="122"/>
      <c r="X39" s="122"/>
      <c r="Y39" s="122"/>
      <c r="Z39" s="122"/>
      <c r="AA39" s="122"/>
      <c r="AB39" s="122"/>
      <c r="AC39" s="123"/>
    </row>
    <row r="40" spans="1:29" ht="15.75" thickBot="1" x14ac:dyDescent="0.3">
      <c r="A40" s="108"/>
      <c r="B40" s="109"/>
      <c r="C40" s="110"/>
      <c r="D40" s="110"/>
      <c r="E40" s="110"/>
      <c r="F40" s="110"/>
      <c r="G40" s="110"/>
      <c r="H40" s="111"/>
      <c r="I40" s="111"/>
      <c r="J40" s="112"/>
      <c r="K40" s="112"/>
      <c r="L40" s="113"/>
      <c r="M40" s="113"/>
      <c r="N40" s="112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114"/>
    </row>
    <row r="41" spans="1:29" x14ac:dyDescent="0.25">
      <c r="A41" s="201" t="s">
        <v>47</v>
      </c>
      <c r="B41" s="201"/>
      <c r="C41" s="201"/>
      <c r="D41" s="25"/>
      <c r="E41" s="25"/>
      <c r="F41" s="25"/>
      <c r="G41" s="25"/>
      <c r="H41" s="25"/>
      <c r="I41" s="26"/>
      <c r="L41" s="78"/>
      <c r="M41" s="78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</row>
    <row r="42" spans="1:29" x14ac:dyDescent="0.25">
      <c r="A42" s="10"/>
      <c r="B42" s="6"/>
      <c r="C42" s="40" t="s">
        <v>6</v>
      </c>
      <c r="D42" s="40" t="s">
        <v>5</v>
      </c>
      <c r="E42" s="10"/>
      <c r="F42" s="10"/>
      <c r="G42" s="10"/>
      <c r="H42" s="8"/>
      <c r="I42" s="11"/>
      <c r="J42" s="8"/>
      <c r="K42" s="11"/>
      <c r="L42" s="79"/>
      <c r="M42" s="80"/>
      <c r="N42" s="6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2"/>
      <c r="B43" s="13" t="s">
        <v>48</v>
      </c>
      <c r="C43" s="14"/>
      <c r="D43" s="14"/>
      <c r="E43" s="14"/>
      <c r="F43" s="14"/>
      <c r="G43" s="14"/>
      <c r="H43" s="15"/>
      <c r="I43" s="9"/>
      <c r="J43" s="15"/>
      <c r="K43" s="9"/>
      <c r="L43" s="82"/>
      <c r="M43" s="77"/>
      <c r="N43" s="9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x14ac:dyDescent="0.25">
      <c r="A44" s="16"/>
      <c r="B44" s="17" t="s">
        <v>1</v>
      </c>
      <c r="C44" s="9"/>
      <c r="D44" s="9"/>
      <c r="E44" s="9"/>
      <c r="F44" s="9"/>
      <c r="G44" s="9"/>
      <c r="H44" s="15"/>
      <c r="I44" s="18"/>
      <c r="J44" s="15"/>
      <c r="K44" s="18"/>
      <c r="L44" s="82"/>
      <c r="M44" s="77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68"/>
    </row>
    <row r="45" spans="1:29" s="152" customFormat="1" ht="90" x14ac:dyDescent="0.25">
      <c r="A45" s="145">
        <v>3</v>
      </c>
      <c r="B45" s="146"/>
      <c r="C45" s="147" t="s">
        <v>268</v>
      </c>
      <c r="D45" s="140" t="s">
        <v>269</v>
      </c>
      <c r="E45" s="166" t="s">
        <v>97</v>
      </c>
      <c r="F45" s="166" t="s">
        <v>142</v>
      </c>
      <c r="G45" s="166" t="s">
        <v>143</v>
      </c>
      <c r="H45" s="168" t="s">
        <v>202</v>
      </c>
      <c r="I45" s="149" t="s">
        <v>270</v>
      </c>
      <c r="J45" s="148">
        <f>SUM(O45:AC45)</f>
        <v>117</v>
      </c>
      <c r="K45" s="149"/>
      <c r="L45" s="150">
        <v>42826</v>
      </c>
      <c r="M45" s="150">
        <v>43100</v>
      </c>
      <c r="N45" s="37" t="s">
        <v>25</v>
      </c>
      <c r="O45" s="42">
        <v>117</v>
      </c>
      <c r="P45" s="43"/>
      <c r="Q45" s="43"/>
      <c r="R45" s="43"/>
      <c r="S45" s="43"/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 x14ac:dyDescent="0.25">
      <c r="A46" s="145">
        <v>3</v>
      </c>
      <c r="B46" s="146"/>
      <c r="C46" s="147" t="s">
        <v>268</v>
      </c>
      <c r="D46" s="140" t="s">
        <v>269</v>
      </c>
      <c r="E46" s="166" t="s">
        <v>97</v>
      </c>
      <c r="F46" s="166" t="s">
        <v>142</v>
      </c>
      <c r="G46" s="166" t="s">
        <v>143</v>
      </c>
      <c r="H46" s="168" t="s">
        <v>202</v>
      </c>
      <c r="I46" s="149" t="s">
        <v>270</v>
      </c>
      <c r="J46" s="148">
        <f>SUM(O46:AC46)</f>
        <v>468</v>
      </c>
      <c r="K46" s="149"/>
      <c r="L46" s="150">
        <v>43191</v>
      </c>
      <c r="M46" s="150">
        <v>44561</v>
      </c>
      <c r="N46" s="37" t="s">
        <v>26</v>
      </c>
      <c r="O46" s="42"/>
      <c r="P46" s="43">
        <v>117</v>
      </c>
      <c r="Q46" s="43">
        <v>117</v>
      </c>
      <c r="R46" s="43">
        <v>117</v>
      </c>
      <c r="S46" s="43">
        <v>117</v>
      </c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 x14ac:dyDescent="0.25">
      <c r="A47" s="145">
        <v>3</v>
      </c>
      <c r="B47" s="146"/>
      <c r="C47" s="147" t="s">
        <v>268</v>
      </c>
      <c r="D47" s="140" t="s">
        <v>269</v>
      </c>
      <c r="E47" s="166" t="s">
        <v>97</v>
      </c>
      <c r="F47" s="166" t="s">
        <v>142</v>
      </c>
      <c r="G47" s="166" t="s">
        <v>143</v>
      </c>
      <c r="H47" s="168" t="s">
        <v>202</v>
      </c>
      <c r="I47" s="149" t="s">
        <v>270</v>
      </c>
      <c r="J47" s="148">
        <f>SUM(O47:AC47)</f>
        <v>1510</v>
      </c>
      <c r="K47" s="149"/>
      <c r="L47" s="150">
        <v>44652</v>
      </c>
      <c r="M47" s="150">
        <v>48213</v>
      </c>
      <c r="N47" s="37" t="s">
        <v>27</v>
      </c>
      <c r="O47" s="42"/>
      <c r="P47" s="43"/>
      <c r="Q47" s="43"/>
      <c r="R47" s="43"/>
      <c r="S47" s="43"/>
      <c r="T47" s="44">
        <v>151</v>
      </c>
      <c r="U47" s="44">
        <v>151</v>
      </c>
      <c r="V47" s="44">
        <v>151</v>
      </c>
      <c r="W47" s="44">
        <v>151</v>
      </c>
      <c r="X47" s="44">
        <v>151</v>
      </c>
      <c r="Y47" s="44">
        <v>151</v>
      </c>
      <c r="Z47" s="44">
        <v>151</v>
      </c>
      <c r="AA47" s="44">
        <v>151</v>
      </c>
      <c r="AB47" s="44">
        <v>151</v>
      </c>
      <c r="AC47" s="45">
        <v>151</v>
      </c>
    </row>
    <row r="48" spans="1:29" s="23" customFormat="1" x14ac:dyDescent="0.25">
      <c r="A48" s="1"/>
      <c r="B48" s="21"/>
      <c r="C48" s="2"/>
      <c r="D48" s="2"/>
      <c r="E48" s="2"/>
      <c r="F48" s="2"/>
      <c r="G48" s="2"/>
      <c r="H48" s="75"/>
      <c r="I48" s="22"/>
      <c r="J48" s="75"/>
      <c r="K48" s="22"/>
      <c r="L48" s="87"/>
      <c r="M48" s="81"/>
      <c r="N48" s="22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7" t="s">
        <v>2</v>
      </c>
      <c r="C49" s="9"/>
      <c r="D49" s="9"/>
      <c r="E49" s="9"/>
      <c r="F49" s="9"/>
      <c r="G49" s="9"/>
      <c r="H49" s="18"/>
      <c r="I49" s="18"/>
      <c r="J49" s="18"/>
      <c r="K49" s="18"/>
      <c r="L49" s="77"/>
      <c r="M49" s="77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x14ac:dyDescent="0.25">
      <c r="A50" s="1"/>
      <c r="B50" s="21"/>
      <c r="C50" s="32"/>
      <c r="D50" s="2"/>
      <c r="E50" s="76"/>
      <c r="F50" s="76"/>
      <c r="G50" s="76"/>
      <c r="H50" s="22"/>
      <c r="I50" s="22"/>
      <c r="J50" s="2"/>
      <c r="K50" s="22"/>
      <c r="L50" s="81"/>
      <c r="M50" s="81"/>
      <c r="N50" s="37"/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/>
    </row>
    <row r="51" spans="1:29" x14ac:dyDescent="0.25">
      <c r="A51" s="16"/>
      <c r="B51" s="17" t="s">
        <v>3</v>
      </c>
      <c r="C51" s="9"/>
      <c r="D51" s="9"/>
      <c r="E51" s="9"/>
      <c r="F51" s="9"/>
      <c r="G51" s="9"/>
      <c r="H51" s="18"/>
      <c r="I51" s="18"/>
      <c r="J51" s="34"/>
      <c r="K51" s="18"/>
      <c r="L51" s="77"/>
      <c r="M51" s="77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68"/>
    </row>
    <row r="52" spans="1:29" x14ac:dyDescent="0.25">
      <c r="A52" s="1"/>
      <c r="B52" s="21"/>
      <c r="C52" s="32"/>
      <c r="D52" s="2"/>
      <c r="E52" s="76"/>
      <c r="F52" s="76"/>
      <c r="G52" s="76"/>
      <c r="H52" s="22"/>
      <c r="I52" s="22"/>
      <c r="J52" s="2"/>
      <c r="K52" s="22"/>
      <c r="L52" s="81"/>
      <c r="M52" s="81"/>
      <c r="N52" s="37"/>
      <c r="O52" s="42"/>
      <c r="P52" s="43"/>
      <c r="Q52" s="43"/>
      <c r="R52" s="43"/>
      <c r="S52" s="43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 x14ac:dyDescent="0.25">
      <c r="A53" s="16"/>
      <c r="B53" s="18" t="s">
        <v>49</v>
      </c>
      <c r="C53" s="9"/>
      <c r="D53" s="9"/>
      <c r="E53" s="9"/>
      <c r="F53" s="9"/>
      <c r="G53" s="9"/>
      <c r="H53" s="18"/>
      <c r="I53" s="18"/>
      <c r="J53" s="18"/>
      <c r="K53" s="18"/>
      <c r="L53" s="77"/>
      <c r="M53" s="77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68"/>
    </row>
    <row r="54" spans="1:29" s="23" customFormat="1" x14ac:dyDescent="0.25">
      <c r="A54" s="69"/>
      <c r="B54" s="70" t="s">
        <v>1</v>
      </c>
      <c r="C54" s="34"/>
      <c r="D54" s="34"/>
      <c r="E54" s="34"/>
      <c r="F54" s="34"/>
      <c r="G54" s="34"/>
      <c r="H54" s="71"/>
      <c r="I54" s="71"/>
      <c r="J54" s="71"/>
      <c r="K54" s="71"/>
      <c r="L54" s="86"/>
      <c r="M54" s="86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2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1"/>
      <c r="M55" s="81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s="23" customFormat="1" x14ac:dyDescent="0.25">
      <c r="A56" s="69"/>
      <c r="B56" s="70" t="s">
        <v>2</v>
      </c>
      <c r="C56" s="34"/>
      <c r="D56" s="34"/>
      <c r="E56" s="34"/>
      <c r="F56" s="34"/>
      <c r="G56" s="34"/>
      <c r="H56" s="71"/>
      <c r="I56" s="71"/>
      <c r="J56" s="71"/>
      <c r="K56" s="71"/>
      <c r="L56" s="86"/>
      <c r="M56" s="86"/>
      <c r="N56" s="73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2"/>
    </row>
    <row r="57" spans="1:29" x14ac:dyDescent="0.25">
      <c r="A57" s="1"/>
      <c r="B57" s="21"/>
      <c r="C57" s="2"/>
      <c r="D57" s="2"/>
      <c r="E57" s="2"/>
      <c r="F57" s="2"/>
      <c r="G57" s="2"/>
      <c r="H57" s="22"/>
      <c r="I57" s="22"/>
      <c r="J57" s="22"/>
      <c r="K57" s="22"/>
      <c r="L57" s="81"/>
      <c r="M57" s="81"/>
      <c r="N57" s="6"/>
      <c r="O57" s="42"/>
      <c r="P57" s="43"/>
      <c r="Q57" s="43"/>
      <c r="R57" s="43"/>
      <c r="S57" s="43"/>
      <c r="T57" s="44"/>
      <c r="U57" s="44"/>
      <c r="V57" s="44"/>
      <c r="W57" s="44"/>
      <c r="X57" s="44"/>
      <c r="Y57" s="44"/>
      <c r="Z57" s="44"/>
      <c r="AA57" s="44"/>
      <c r="AB57" s="44"/>
      <c r="AC57" s="45"/>
    </row>
    <row r="58" spans="1:29" s="23" customFormat="1" x14ac:dyDescent="0.25">
      <c r="A58" s="69"/>
      <c r="B58" s="70" t="s">
        <v>3</v>
      </c>
      <c r="C58" s="34"/>
      <c r="D58" s="34"/>
      <c r="E58" s="34"/>
      <c r="F58" s="34"/>
      <c r="G58" s="34"/>
      <c r="H58" s="71"/>
      <c r="I58" s="71"/>
      <c r="J58" s="71"/>
      <c r="K58" s="71"/>
      <c r="L58" s="86"/>
      <c r="M58" s="86"/>
      <c r="N58" s="73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2"/>
    </row>
    <row r="59" spans="1:29" x14ac:dyDescent="0.25">
      <c r="A59" s="1"/>
      <c r="B59" s="21"/>
      <c r="C59" s="2"/>
      <c r="D59" s="2"/>
      <c r="E59" s="2"/>
      <c r="F59" s="2"/>
      <c r="G59" s="2"/>
      <c r="H59" s="22"/>
      <c r="I59" s="22"/>
      <c r="J59" s="22"/>
      <c r="K59" s="22"/>
      <c r="L59" s="81"/>
      <c r="M59" s="81"/>
      <c r="N59" s="6"/>
      <c r="O59" s="42"/>
      <c r="P59" s="43"/>
      <c r="Q59" s="43"/>
      <c r="R59" s="43"/>
      <c r="S59" s="43"/>
      <c r="T59" s="44"/>
      <c r="U59" s="44"/>
      <c r="V59" s="44"/>
      <c r="W59" s="44"/>
      <c r="X59" s="44"/>
      <c r="Y59" s="44"/>
      <c r="Z59" s="44"/>
      <c r="AA59" s="44"/>
      <c r="AB59" s="44"/>
      <c r="AC59" s="45"/>
    </row>
    <row r="60" spans="1:29" x14ac:dyDescent="0.25">
      <c r="A60" s="16"/>
      <c r="B60" s="18" t="s">
        <v>50</v>
      </c>
      <c r="C60" s="9"/>
      <c r="D60" s="9"/>
      <c r="E60" s="9"/>
      <c r="F60" s="9"/>
      <c r="G60" s="9"/>
      <c r="H60" s="18"/>
      <c r="I60" s="18"/>
      <c r="J60" s="18"/>
      <c r="K60" s="18"/>
      <c r="L60" s="77"/>
      <c r="M60" s="77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68"/>
    </row>
    <row r="61" spans="1:29" s="23" customFormat="1" x14ac:dyDescent="0.25">
      <c r="A61" s="69"/>
      <c r="B61" s="70" t="s">
        <v>1</v>
      </c>
      <c r="C61" s="34"/>
      <c r="D61" s="34"/>
      <c r="E61" s="34"/>
      <c r="F61" s="34"/>
      <c r="G61" s="34"/>
      <c r="H61" s="71"/>
      <c r="I61" s="71"/>
      <c r="J61" s="71"/>
      <c r="K61" s="71"/>
      <c r="L61" s="86"/>
      <c r="M61" s="86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2"/>
    </row>
    <row r="62" spans="1:29" x14ac:dyDescent="0.25">
      <c r="A62" s="1"/>
      <c r="B62" s="21"/>
      <c r="C62" s="2"/>
      <c r="D62" s="2"/>
      <c r="E62" s="2"/>
      <c r="F62" s="2"/>
      <c r="G62" s="2"/>
      <c r="H62" s="22"/>
      <c r="I62" s="22"/>
      <c r="J62" s="22"/>
      <c r="K62" s="22"/>
      <c r="L62" s="81"/>
      <c r="M62" s="81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23" customFormat="1" x14ac:dyDescent="0.25">
      <c r="A63" s="69"/>
      <c r="B63" s="70" t="s">
        <v>2</v>
      </c>
      <c r="C63" s="34"/>
      <c r="D63" s="34"/>
      <c r="E63" s="34"/>
      <c r="F63" s="34"/>
      <c r="G63" s="34"/>
      <c r="H63" s="71"/>
      <c r="I63" s="71"/>
      <c r="J63" s="71"/>
      <c r="K63" s="71"/>
      <c r="L63" s="86"/>
      <c r="M63" s="86"/>
      <c r="N63" s="73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2"/>
    </row>
    <row r="64" spans="1:29" x14ac:dyDescent="0.25">
      <c r="A64" s="1"/>
      <c r="B64" s="21"/>
      <c r="C64" s="2"/>
      <c r="D64" s="2"/>
      <c r="E64" s="2"/>
      <c r="F64" s="2"/>
      <c r="G64" s="2"/>
      <c r="H64" s="22"/>
      <c r="I64" s="22"/>
      <c r="J64" s="22"/>
      <c r="K64" s="22"/>
      <c r="L64" s="81"/>
      <c r="M64" s="81"/>
      <c r="N64" s="6"/>
      <c r="O64" s="42"/>
      <c r="P64" s="43"/>
      <c r="Q64" s="43"/>
      <c r="R64" s="43"/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 s="23" customFormat="1" x14ac:dyDescent="0.25">
      <c r="A65" s="69"/>
      <c r="B65" s="70" t="s">
        <v>3</v>
      </c>
      <c r="C65" s="34"/>
      <c r="D65" s="34"/>
      <c r="E65" s="34"/>
      <c r="F65" s="34"/>
      <c r="G65" s="34"/>
      <c r="H65" s="71"/>
      <c r="I65" s="71"/>
      <c r="J65" s="71"/>
      <c r="K65" s="71"/>
      <c r="L65" s="86"/>
      <c r="M65" s="86"/>
      <c r="N65" s="73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2"/>
    </row>
    <row r="66" spans="1:29" ht="15.75" thickBot="1" x14ac:dyDescent="0.3">
      <c r="A66" s="1"/>
      <c r="B66" s="90"/>
      <c r="C66" s="2"/>
      <c r="D66" s="2"/>
      <c r="E66" s="2"/>
      <c r="F66" s="2"/>
      <c r="G66" s="2"/>
      <c r="H66" s="22"/>
      <c r="I66" s="22"/>
      <c r="J66" s="22"/>
      <c r="K66" s="22"/>
      <c r="L66" s="81"/>
      <c r="M66" s="81"/>
      <c r="N66" s="6"/>
      <c r="O66" s="42"/>
      <c r="P66" s="43"/>
      <c r="Q66" s="43"/>
      <c r="R66" s="43"/>
      <c r="S66" s="43"/>
      <c r="T66" s="44"/>
      <c r="U66" s="44"/>
      <c r="V66" s="44"/>
      <c r="W66" s="44"/>
      <c r="X66" s="44"/>
      <c r="Y66" s="44"/>
      <c r="Z66" s="44"/>
      <c r="AA66" s="44"/>
      <c r="AB66" s="44"/>
      <c r="AC66" s="89"/>
    </row>
    <row r="67" spans="1:29" s="65" customFormat="1" ht="15.75" thickBot="1" x14ac:dyDescent="0.25">
      <c r="A67" s="58"/>
      <c r="B67" s="59" t="s">
        <v>0</v>
      </c>
      <c r="C67" s="59"/>
      <c r="D67" s="59"/>
      <c r="E67" s="59"/>
      <c r="F67" s="59"/>
      <c r="G67" s="59"/>
      <c r="H67" s="59"/>
      <c r="I67" s="59"/>
      <c r="J67" s="59">
        <f>SUM(J43:J66)</f>
        <v>2095</v>
      </c>
      <c r="K67" s="59">
        <v>159</v>
      </c>
      <c r="L67" s="59"/>
      <c r="M67" s="59"/>
      <c r="N67" s="60"/>
      <c r="O67" s="61">
        <f t="shared" ref="O67:AC67" si="1">SUM(O12:O66)</f>
        <v>124.95</v>
      </c>
      <c r="P67" s="62">
        <f t="shared" si="1"/>
        <v>124.95</v>
      </c>
      <c r="Q67" s="62">
        <f t="shared" si="1"/>
        <v>124.95</v>
      </c>
      <c r="R67" s="62">
        <f t="shared" si="1"/>
        <v>124.95</v>
      </c>
      <c r="S67" s="62">
        <f t="shared" si="1"/>
        <v>124.95</v>
      </c>
      <c r="T67" s="63">
        <f t="shared" si="1"/>
        <v>158.94999999999999</v>
      </c>
      <c r="U67" s="63">
        <f t="shared" si="1"/>
        <v>158.94999999999999</v>
      </c>
      <c r="V67" s="63">
        <f t="shared" si="1"/>
        <v>158.94999999999999</v>
      </c>
      <c r="W67" s="63">
        <f t="shared" si="1"/>
        <v>158.94999999999999</v>
      </c>
      <c r="X67" s="63">
        <f t="shared" si="1"/>
        <v>158.94999999999999</v>
      </c>
      <c r="Y67" s="63">
        <f t="shared" si="1"/>
        <v>158.94999999999999</v>
      </c>
      <c r="Z67" s="63">
        <f t="shared" si="1"/>
        <v>158.94999999999999</v>
      </c>
      <c r="AA67" s="63">
        <f t="shared" si="1"/>
        <v>158.94999999999999</v>
      </c>
      <c r="AB67" s="63">
        <f t="shared" si="1"/>
        <v>158.94999999999999</v>
      </c>
      <c r="AC67" s="64">
        <f t="shared" si="1"/>
        <v>158.94999999999999</v>
      </c>
    </row>
    <row r="68" spans="1:29" ht="15.75" x14ac:dyDescent="0.25">
      <c r="A68" s="24"/>
      <c r="B68" s="25"/>
      <c r="C68" s="25"/>
      <c r="D68" s="25"/>
      <c r="E68" s="25"/>
      <c r="F68" s="25"/>
      <c r="G68" s="25"/>
      <c r="H68" s="25"/>
      <c r="I68" s="26"/>
      <c r="K68" s="36" t="s">
        <v>59</v>
      </c>
    </row>
    <row r="69" spans="1:29" s="39" customFormat="1" ht="15.75" x14ac:dyDescent="0.25">
      <c r="K69" s="46"/>
    </row>
    <row r="70" spans="1:29" s="39" customFormat="1" ht="60" x14ac:dyDescent="0.25">
      <c r="A70" s="47"/>
      <c r="B70" s="48" t="s">
        <v>35</v>
      </c>
      <c r="C70" s="49" t="s">
        <v>36</v>
      </c>
      <c r="K70" s="46"/>
    </row>
    <row r="71" spans="1:29" s="39" customFormat="1" ht="15.75" x14ac:dyDescent="0.25">
      <c r="A71" s="50" t="s">
        <v>37</v>
      </c>
      <c r="B71" s="51" t="s">
        <v>60</v>
      </c>
      <c r="C71" s="52">
        <f>K67</f>
        <v>159</v>
      </c>
      <c r="K71" s="46"/>
    </row>
    <row r="72" spans="1:29" s="39" customFormat="1" ht="15.75" x14ac:dyDescent="0.25">
      <c r="A72" s="50" t="s">
        <v>38</v>
      </c>
      <c r="B72" s="51" t="s">
        <v>61</v>
      </c>
      <c r="C72" s="52">
        <f>C71*4</f>
        <v>636</v>
      </c>
      <c r="K72" s="46"/>
    </row>
    <row r="73" spans="1:29" s="39" customFormat="1" ht="15.75" thickBot="1" x14ac:dyDescent="0.3">
      <c r="A73" s="53" t="s">
        <v>39</v>
      </c>
      <c r="B73" s="54" t="s">
        <v>281</v>
      </c>
      <c r="C73" s="55">
        <f>C71*10</f>
        <v>1590</v>
      </c>
    </row>
    <row r="74" spans="1:29" s="39" customFormat="1" x14ac:dyDescent="0.25">
      <c r="A74" s="56"/>
      <c r="B74" s="57"/>
      <c r="C74" s="57"/>
    </row>
    <row r="76" spans="1:29" x14ac:dyDescent="0.25">
      <c r="B76" s="27"/>
    </row>
    <row r="77" spans="1:29" x14ac:dyDescent="0.25">
      <c r="B77" s="28"/>
    </row>
    <row r="78" spans="1:29" x14ac:dyDescent="0.25">
      <c r="B78" s="28"/>
    </row>
    <row r="79" spans="1:29" x14ac:dyDescent="0.25">
      <c r="B79" s="28"/>
    </row>
    <row r="80" spans="1:29" x14ac:dyDescent="0.25">
      <c r="B80" s="28"/>
    </row>
    <row r="82" spans="2:2" x14ac:dyDescent="0.25">
      <c r="B82" s="29"/>
    </row>
    <row r="90" spans="2:2" x14ac:dyDescent="0.25">
      <c r="B90" s="29"/>
    </row>
  </sheetData>
  <mergeCells count="50">
    <mergeCell ref="AB10:AB11"/>
    <mergeCell ref="L10:L11"/>
    <mergeCell ref="M10:M11"/>
    <mergeCell ref="T10:T11"/>
    <mergeCell ref="A1:AC1"/>
    <mergeCell ref="A2:AC2"/>
    <mergeCell ref="A3:J3"/>
    <mergeCell ref="K3:Q3"/>
    <mergeCell ref="R3:AC3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X10:X11"/>
    <mergeCell ref="Y10:Y11"/>
    <mergeCell ref="Z10:Z11"/>
    <mergeCell ref="AA10:AA11"/>
    <mergeCell ref="A9:A11"/>
    <mergeCell ref="B9:D10"/>
    <mergeCell ref="E9:G9"/>
    <mergeCell ref="H9:H11"/>
    <mergeCell ref="E10:E11"/>
    <mergeCell ref="F10:F11"/>
    <mergeCell ref="G10:G11"/>
    <mergeCell ref="J10:J11"/>
    <mergeCell ref="A23:C23"/>
    <mergeCell ref="A41:C41"/>
    <mergeCell ref="V10:V11"/>
    <mergeCell ref="W10:W11"/>
    <mergeCell ref="P10:P11"/>
    <mergeCell ref="N10:N11"/>
    <mergeCell ref="O10:O11"/>
    <mergeCell ref="Q10:Q11"/>
    <mergeCell ref="R10:R11"/>
    <mergeCell ref="S10:S11"/>
    <mergeCell ref="I9:I11"/>
    <mergeCell ref="U10:U11"/>
    <mergeCell ref="K9:K11"/>
    <mergeCell ref="L9:M9"/>
    <mergeCell ref="O9:AC9"/>
    <mergeCell ref="AC10:AC11"/>
  </mergeCells>
  <phoneticPr fontId="8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topLeftCell="A33" zoomScale="50" zoomScaleNormal="50" workbookViewId="0">
      <selection activeCell="R10" sqref="R10:R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22" t="s">
        <v>57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</row>
    <row r="2" spans="1:29" x14ac:dyDescent="0.25">
      <c r="A2" s="225" t="s">
        <v>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</row>
    <row r="3" spans="1:29" x14ac:dyDescent="0.25">
      <c r="A3" s="206" t="s">
        <v>7</v>
      </c>
      <c r="B3" s="207"/>
      <c r="C3" s="207"/>
      <c r="D3" s="207"/>
      <c r="E3" s="207"/>
      <c r="F3" s="207"/>
      <c r="G3" s="207"/>
      <c r="H3" s="207"/>
      <c r="I3" s="207"/>
      <c r="J3" s="207"/>
      <c r="K3" s="228" t="s">
        <v>285</v>
      </c>
      <c r="L3" s="228"/>
      <c r="M3" s="228"/>
      <c r="N3" s="228"/>
      <c r="O3" s="228"/>
      <c r="P3" s="228"/>
      <c r="Q3" s="228"/>
      <c r="R3" s="228" t="s">
        <v>197</v>
      </c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9"/>
    </row>
    <row r="4" spans="1:29" x14ac:dyDescent="0.25">
      <c r="A4" s="206" t="s">
        <v>8</v>
      </c>
      <c r="B4" s="207"/>
      <c r="C4" s="207"/>
      <c r="D4" s="207"/>
      <c r="E4" s="207"/>
      <c r="F4" s="207"/>
      <c r="G4" s="207"/>
      <c r="H4" s="207"/>
      <c r="I4" s="207"/>
      <c r="J4" s="207"/>
      <c r="K4" s="230" t="s">
        <v>24</v>
      </c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9"/>
    </row>
    <row r="5" spans="1:29" x14ac:dyDescent="0.25">
      <c r="A5" s="206" t="s">
        <v>22</v>
      </c>
      <c r="B5" s="207"/>
      <c r="C5" s="207"/>
      <c r="D5" s="207"/>
      <c r="E5" s="207"/>
      <c r="F5" s="207"/>
      <c r="G5" s="207"/>
      <c r="H5" s="207"/>
      <c r="I5" s="207"/>
      <c r="J5" s="207"/>
      <c r="K5" s="228" t="s">
        <v>40</v>
      </c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9"/>
    </row>
    <row r="6" spans="1:29" x14ac:dyDescent="0.25">
      <c r="A6" s="206" t="s">
        <v>9</v>
      </c>
      <c r="B6" s="207"/>
      <c r="C6" s="207"/>
      <c r="D6" s="207"/>
      <c r="E6" s="207"/>
      <c r="F6" s="207"/>
      <c r="G6" s="207"/>
      <c r="H6" s="207"/>
      <c r="I6" s="207"/>
      <c r="J6" s="207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9"/>
    </row>
    <row r="7" spans="1:29" x14ac:dyDescent="0.25">
      <c r="A7" s="206" t="s">
        <v>10</v>
      </c>
      <c r="B7" s="207"/>
      <c r="C7" s="207"/>
      <c r="D7" s="207"/>
      <c r="E7" s="207"/>
      <c r="F7" s="207"/>
      <c r="G7" s="207"/>
      <c r="H7" s="207"/>
      <c r="I7" s="207"/>
      <c r="J7" s="207"/>
      <c r="K7" s="288" t="s">
        <v>265</v>
      </c>
      <c r="L7" s="288"/>
      <c r="M7" s="288"/>
      <c r="N7" s="288"/>
      <c r="O7" s="288"/>
      <c r="P7" s="288"/>
      <c r="Q7" s="288"/>
      <c r="R7" s="270" t="s">
        <v>286</v>
      </c>
      <c r="S7" s="271"/>
      <c r="T7" s="271"/>
      <c r="U7" s="271"/>
      <c r="V7" s="271"/>
      <c r="W7" s="271"/>
      <c r="X7" s="271"/>
      <c r="Y7" s="271"/>
      <c r="Z7" s="271"/>
      <c r="AA7" s="271"/>
      <c r="AB7" s="271"/>
      <c r="AC7" s="273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 x14ac:dyDescent="0.25">
      <c r="A9" s="216" t="s">
        <v>11</v>
      </c>
      <c r="B9" s="214" t="s">
        <v>28</v>
      </c>
      <c r="C9" s="215"/>
      <c r="D9" s="216"/>
      <c r="E9" s="210" t="s">
        <v>29</v>
      </c>
      <c r="F9" s="240"/>
      <c r="G9" s="241"/>
      <c r="H9" s="212" t="s">
        <v>12</v>
      </c>
      <c r="I9" s="212" t="s">
        <v>13</v>
      </c>
      <c r="J9" s="38" t="s">
        <v>14</v>
      </c>
      <c r="K9" s="212" t="s">
        <v>58</v>
      </c>
      <c r="L9" s="212" t="s">
        <v>15</v>
      </c>
      <c r="M9" s="212"/>
      <c r="N9" s="38" t="s">
        <v>16</v>
      </c>
      <c r="O9" s="212" t="s">
        <v>17</v>
      </c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42"/>
    </row>
    <row r="10" spans="1:29" s="39" customFormat="1" ht="30" customHeight="1" x14ac:dyDescent="0.25">
      <c r="A10" s="219"/>
      <c r="B10" s="217"/>
      <c r="C10" s="218"/>
      <c r="D10" s="219"/>
      <c r="E10" s="210" t="s">
        <v>30</v>
      </c>
      <c r="F10" s="210" t="s">
        <v>31</v>
      </c>
      <c r="G10" s="210" t="s">
        <v>32</v>
      </c>
      <c r="H10" s="212"/>
      <c r="I10" s="212"/>
      <c r="J10" s="237" t="s">
        <v>18</v>
      </c>
      <c r="K10" s="212"/>
      <c r="L10" s="231" t="s">
        <v>19</v>
      </c>
      <c r="M10" s="231" t="s">
        <v>20</v>
      </c>
      <c r="N10" s="235" t="s">
        <v>21</v>
      </c>
      <c r="O10" s="220">
        <v>1</v>
      </c>
      <c r="P10" s="233">
        <v>2</v>
      </c>
      <c r="Q10" s="233">
        <v>3</v>
      </c>
      <c r="R10" s="233">
        <v>4</v>
      </c>
      <c r="S10" s="233">
        <v>5</v>
      </c>
      <c r="T10" s="204">
        <v>6</v>
      </c>
      <c r="U10" s="204">
        <v>7</v>
      </c>
      <c r="V10" s="204">
        <v>8</v>
      </c>
      <c r="W10" s="204">
        <v>9</v>
      </c>
      <c r="X10" s="204">
        <v>10</v>
      </c>
      <c r="Y10" s="204">
        <v>11</v>
      </c>
      <c r="Z10" s="204">
        <v>12</v>
      </c>
      <c r="AA10" s="204">
        <v>13</v>
      </c>
      <c r="AB10" s="204">
        <v>14</v>
      </c>
      <c r="AC10" s="243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11"/>
      <c r="F11" s="211"/>
      <c r="G11" s="211"/>
      <c r="H11" s="213"/>
      <c r="I11" s="213"/>
      <c r="J11" s="238"/>
      <c r="K11" s="213"/>
      <c r="L11" s="232"/>
      <c r="M11" s="232"/>
      <c r="N11" s="236"/>
      <c r="O11" s="221"/>
      <c r="P11" s="234"/>
      <c r="Q11" s="234"/>
      <c r="R11" s="234"/>
      <c r="S11" s="234"/>
      <c r="T11" s="205"/>
      <c r="U11" s="205"/>
      <c r="V11" s="205"/>
      <c r="W11" s="205"/>
      <c r="X11" s="205"/>
      <c r="Y11" s="205"/>
      <c r="Z11" s="205"/>
      <c r="AA11" s="205"/>
      <c r="AB11" s="205"/>
      <c r="AC11" s="244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287</v>
      </c>
      <c r="J12" s="2">
        <f>SUM(O12:AC12)</f>
        <v>86.999999999999986</v>
      </c>
      <c r="K12" s="22"/>
      <c r="L12" s="81">
        <v>42736</v>
      </c>
      <c r="M12" s="81">
        <v>48213</v>
      </c>
      <c r="N12" s="37"/>
      <c r="O12" s="42">
        <f t="shared" ref="O12:AC12" si="0">0.05*$K$66</f>
        <v>5.8000000000000007</v>
      </c>
      <c r="P12" s="43">
        <f t="shared" si="0"/>
        <v>5.8000000000000007</v>
      </c>
      <c r="Q12" s="43">
        <f t="shared" si="0"/>
        <v>5.8000000000000007</v>
      </c>
      <c r="R12" s="43">
        <f t="shared" si="0"/>
        <v>5.8000000000000007</v>
      </c>
      <c r="S12" s="43">
        <f t="shared" si="0"/>
        <v>5.8000000000000007</v>
      </c>
      <c r="T12" s="44">
        <f t="shared" si="0"/>
        <v>5.8000000000000007</v>
      </c>
      <c r="U12" s="44">
        <f t="shared" si="0"/>
        <v>5.8000000000000007</v>
      </c>
      <c r="V12" s="44">
        <f t="shared" si="0"/>
        <v>5.8000000000000007</v>
      </c>
      <c r="W12" s="44">
        <f t="shared" si="0"/>
        <v>5.8000000000000007</v>
      </c>
      <c r="X12" s="44">
        <f t="shared" si="0"/>
        <v>5.8000000000000007</v>
      </c>
      <c r="Y12" s="44">
        <f t="shared" si="0"/>
        <v>5.8000000000000007</v>
      </c>
      <c r="Z12" s="44">
        <f t="shared" si="0"/>
        <v>5.8000000000000007</v>
      </c>
      <c r="AA12" s="44">
        <f t="shared" si="0"/>
        <v>5.8000000000000007</v>
      </c>
      <c r="AB12" s="44">
        <f t="shared" si="0"/>
        <v>5.8000000000000007</v>
      </c>
      <c r="AC12" s="45">
        <f t="shared" si="0"/>
        <v>5.8000000000000007</v>
      </c>
    </row>
    <row r="13" spans="1:29" x14ac:dyDescent="0.25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3"/>
      <c r="M15" s="84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7"/>
      <c r="M16" s="77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2" customFormat="1" x14ac:dyDescent="0.25">
      <c r="A17" s="145"/>
      <c r="B17" s="146"/>
      <c r="C17" s="154"/>
      <c r="D17" s="154"/>
      <c r="E17" s="164"/>
      <c r="F17" s="166"/>
      <c r="G17" s="166"/>
      <c r="H17" s="149"/>
      <c r="I17" s="149"/>
      <c r="J17" s="148"/>
      <c r="K17" s="149"/>
      <c r="L17" s="150"/>
      <c r="M17" s="15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5"/>
      <c r="E19" s="31"/>
      <c r="F19" s="66"/>
      <c r="G19" s="31"/>
      <c r="H19" s="22"/>
      <c r="I19" s="22"/>
      <c r="J19" s="2"/>
      <c r="K19" s="22"/>
      <c r="L19" s="81"/>
      <c r="M19" s="81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1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86.999999999999986</v>
      </c>
      <c r="K20" s="59"/>
      <c r="L20" s="85"/>
      <c r="M20" s="85"/>
      <c r="N20" s="102"/>
      <c r="O20" s="103"/>
      <c r="P20" s="104"/>
      <c r="Q20" s="104"/>
      <c r="R20" s="104"/>
      <c r="S20" s="104"/>
      <c r="T20" s="105"/>
      <c r="U20" s="105"/>
      <c r="V20" s="105"/>
      <c r="W20" s="105"/>
      <c r="X20" s="105"/>
      <c r="Y20" s="105"/>
      <c r="Z20" s="105"/>
      <c r="AA20" s="105"/>
      <c r="AB20" s="105"/>
      <c r="AC20" s="106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8"/>
      <c r="M21" s="78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01" t="s">
        <v>42</v>
      </c>
      <c r="B22" s="201"/>
      <c r="C22" s="201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9"/>
      <c r="M23" s="80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43</v>
      </c>
      <c r="C24" s="14"/>
      <c r="D24" s="14"/>
      <c r="E24" s="14"/>
      <c r="F24" s="14"/>
      <c r="G24" s="14"/>
      <c r="H24" s="15"/>
      <c r="I24" s="9"/>
      <c r="J24" s="15"/>
      <c r="K24" s="9"/>
      <c r="L24" s="82"/>
      <c r="M24" s="77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2"/>
      <c r="M25" s="77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5"/>
      <c r="I26" s="22"/>
      <c r="J26" s="75"/>
      <c r="K26" s="22"/>
      <c r="L26" s="87"/>
      <c r="M26" s="81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7"/>
      <c r="M27" s="7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6"/>
      <c r="F28" s="76"/>
      <c r="G28" s="76"/>
      <c r="H28" s="22"/>
      <c r="I28" s="22"/>
      <c r="J28" s="2"/>
      <c r="K28" s="22"/>
      <c r="L28" s="81"/>
      <c r="M28" s="81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7"/>
      <c r="M29" s="77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6"/>
      <c r="F30" s="76"/>
      <c r="G30" s="76"/>
      <c r="H30" s="22"/>
      <c r="I30" s="22"/>
      <c r="J30" s="2"/>
      <c r="K30" s="22"/>
      <c r="L30" s="81"/>
      <c r="M30" s="81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45</v>
      </c>
      <c r="C31" s="9"/>
      <c r="D31" s="9"/>
      <c r="E31" s="9"/>
      <c r="F31" s="9"/>
      <c r="G31" s="9"/>
      <c r="H31" s="18"/>
      <c r="I31" s="18"/>
      <c r="J31" s="18"/>
      <c r="K31" s="18"/>
      <c r="L31" s="77"/>
      <c r="M31" s="77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34"/>
      <c r="D32" s="34"/>
      <c r="E32" s="34"/>
      <c r="F32" s="34"/>
      <c r="G32" s="34"/>
      <c r="H32" s="71"/>
      <c r="I32" s="71"/>
      <c r="J32" s="71"/>
      <c r="K32" s="71"/>
      <c r="L32" s="86"/>
      <c r="M32" s="86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2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1"/>
      <c r="M33" s="81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34"/>
      <c r="D34" s="34"/>
      <c r="E34" s="34"/>
      <c r="F34" s="34"/>
      <c r="G34" s="34"/>
      <c r="H34" s="71"/>
      <c r="I34" s="71"/>
      <c r="J34" s="71"/>
      <c r="K34" s="71"/>
      <c r="L34" s="86"/>
      <c r="M34" s="86"/>
      <c r="N34" s="73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2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1"/>
      <c r="M35" s="81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34"/>
      <c r="D36" s="34"/>
      <c r="E36" s="34"/>
      <c r="F36" s="34"/>
      <c r="G36" s="34"/>
      <c r="H36" s="71"/>
      <c r="I36" s="71"/>
      <c r="J36" s="71"/>
      <c r="K36" s="71"/>
      <c r="L36" s="86"/>
      <c r="M36" s="86"/>
      <c r="N36" s="73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2"/>
    </row>
    <row r="37" spans="1:29" ht="15.75" thickBot="1" x14ac:dyDescent="0.3">
      <c r="A37" s="93"/>
      <c r="B37" s="94"/>
      <c r="C37" s="96"/>
      <c r="D37" s="96"/>
      <c r="E37" s="96"/>
      <c r="F37" s="96"/>
      <c r="G37" s="96"/>
      <c r="H37" s="95"/>
      <c r="I37" s="95"/>
      <c r="J37" s="95"/>
      <c r="K37" s="95"/>
      <c r="L37" s="97"/>
      <c r="M37" s="97"/>
      <c r="N37" s="107"/>
      <c r="O37" s="98"/>
      <c r="P37" s="99"/>
      <c r="Q37" s="99"/>
      <c r="R37" s="99"/>
      <c r="S37" s="99"/>
      <c r="T37" s="100"/>
      <c r="U37" s="100"/>
      <c r="V37" s="100"/>
      <c r="W37" s="100"/>
      <c r="X37" s="100"/>
      <c r="Y37" s="100"/>
      <c r="Z37" s="100"/>
      <c r="AA37" s="100"/>
      <c r="AB37" s="100"/>
      <c r="AC37" s="89"/>
    </row>
    <row r="38" spans="1:29" ht="15.75" thickBot="1" x14ac:dyDescent="0.3">
      <c r="A38" s="115"/>
      <c r="B38" s="116" t="s">
        <v>46</v>
      </c>
      <c r="C38" s="117"/>
      <c r="D38" s="117"/>
      <c r="E38" s="117"/>
      <c r="F38" s="117"/>
      <c r="G38" s="117"/>
      <c r="H38" s="118"/>
      <c r="I38" s="118"/>
      <c r="J38" s="118">
        <f>SUM(J24:J37)</f>
        <v>0</v>
      </c>
      <c r="K38" s="118"/>
      <c r="L38" s="119"/>
      <c r="M38" s="119"/>
      <c r="N38" s="102"/>
      <c r="O38" s="120"/>
      <c r="P38" s="121"/>
      <c r="Q38" s="121"/>
      <c r="R38" s="121"/>
      <c r="S38" s="121"/>
      <c r="T38" s="122"/>
      <c r="U38" s="122"/>
      <c r="V38" s="122"/>
      <c r="W38" s="122"/>
      <c r="X38" s="122"/>
      <c r="Y38" s="122"/>
      <c r="Z38" s="122"/>
      <c r="AA38" s="122"/>
      <c r="AB38" s="122"/>
      <c r="AC38" s="123"/>
    </row>
    <row r="39" spans="1:29" ht="15.75" thickBot="1" x14ac:dyDescent="0.3">
      <c r="A39" s="108"/>
      <c r="B39" s="109"/>
      <c r="C39" s="110"/>
      <c r="D39" s="110"/>
      <c r="E39" s="110"/>
      <c r="F39" s="110"/>
      <c r="G39" s="110"/>
      <c r="H39" s="111"/>
      <c r="I39" s="111"/>
      <c r="J39" s="112"/>
      <c r="K39" s="112"/>
      <c r="L39" s="113"/>
      <c r="M39" s="113"/>
      <c r="N39" s="112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114"/>
    </row>
    <row r="40" spans="1:29" x14ac:dyDescent="0.25">
      <c r="A40" s="201" t="s">
        <v>47</v>
      </c>
      <c r="B40" s="201"/>
      <c r="C40" s="201"/>
      <c r="D40" s="25"/>
      <c r="E40" s="25"/>
      <c r="F40" s="25"/>
      <c r="G40" s="25"/>
      <c r="H40" s="25"/>
      <c r="I40" s="26"/>
      <c r="L40" s="78"/>
      <c r="M40" s="78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9"/>
      <c r="M41" s="80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48</v>
      </c>
      <c r="C42" s="14"/>
      <c r="D42" s="14"/>
      <c r="E42" s="14"/>
      <c r="F42" s="14"/>
      <c r="G42" s="14"/>
      <c r="H42" s="15"/>
      <c r="I42" s="9"/>
      <c r="J42" s="15"/>
      <c r="K42" s="9"/>
      <c r="L42" s="82"/>
      <c r="M42" s="77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2"/>
      <c r="M43" s="77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152" customFormat="1" ht="90" x14ac:dyDescent="0.25">
      <c r="A44" s="145">
        <v>3</v>
      </c>
      <c r="B44" s="146"/>
      <c r="C44" s="147" t="s">
        <v>268</v>
      </c>
      <c r="D44" s="140" t="s">
        <v>269</v>
      </c>
      <c r="E44" s="166" t="s">
        <v>97</v>
      </c>
      <c r="F44" s="166" t="s">
        <v>142</v>
      </c>
      <c r="G44" s="166" t="s">
        <v>143</v>
      </c>
      <c r="H44" s="168" t="s">
        <v>202</v>
      </c>
      <c r="I44" s="149" t="s">
        <v>270</v>
      </c>
      <c r="J44" s="148">
        <f>SUM(O44:AC44)</f>
        <v>110</v>
      </c>
      <c r="K44" s="149"/>
      <c r="L44" s="150">
        <v>42826</v>
      </c>
      <c r="M44" s="150">
        <v>43100</v>
      </c>
      <c r="N44" s="37" t="s">
        <v>25</v>
      </c>
      <c r="O44" s="42">
        <v>110</v>
      </c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s="152" customFormat="1" ht="90" x14ac:dyDescent="0.25">
      <c r="A45" s="145">
        <v>3</v>
      </c>
      <c r="B45" s="146"/>
      <c r="C45" s="147" t="s">
        <v>268</v>
      </c>
      <c r="D45" s="140" t="s">
        <v>269</v>
      </c>
      <c r="E45" s="166" t="s">
        <v>97</v>
      </c>
      <c r="F45" s="166" t="s">
        <v>142</v>
      </c>
      <c r="G45" s="166" t="s">
        <v>143</v>
      </c>
      <c r="H45" s="168" t="s">
        <v>202</v>
      </c>
      <c r="I45" s="149" t="s">
        <v>270</v>
      </c>
      <c r="J45" s="148">
        <f>SUM(O45:AC45)</f>
        <v>440</v>
      </c>
      <c r="K45" s="149"/>
      <c r="L45" s="150">
        <v>43191</v>
      </c>
      <c r="M45" s="150">
        <v>44561</v>
      </c>
      <c r="N45" s="37" t="s">
        <v>26</v>
      </c>
      <c r="O45" s="42"/>
      <c r="P45" s="43">
        <v>110</v>
      </c>
      <c r="Q45" s="43">
        <v>110</v>
      </c>
      <c r="R45" s="43">
        <v>110</v>
      </c>
      <c r="S45" s="43">
        <v>110</v>
      </c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 x14ac:dyDescent="0.25">
      <c r="A46" s="145">
        <v>3</v>
      </c>
      <c r="B46" s="146"/>
      <c r="C46" s="147" t="s">
        <v>268</v>
      </c>
      <c r="D46" s="140" t="s">
        <v>269</v>
      </c>
      <c r="E46" s="166" t="s">
        <v>97</v>
      </c>
      <c r="F46" s="166" t="s">
        <v>142</v>
      </c>
      <c r="G46" s="166" t="s">
        <v>143</v>
      </c>
      <c r="H46" s="168" t="s">
        <v>202</v>
      </c>
      <c r="I46" s="149" t="s">
        <v>270</v>
      </c>
      <c r="J46" s="148">
        <f>SUM(O46:AC46)</f>
        <v>1100</v>
      </c>
      <c r="K46" s="149"/>
      <c r="L46" s="150">
        <v>44652</v>
      </c>
      <c r="M46" s="150">
        <v>48213</v>
      </c>
      <c r="N46" s="37" t="s">
        <v>27</v>
      </c>
      <c r="O46" s="42"/>
      <c r="P46" s="43"/>
      <c r="Q46" s="43"/>
      <c r="R46" s="43"/>
      <c r="S46" s="43"/>
      <c r="T46" s="44">
        <v>110</v>
      </c>
      <c r="U46" s="44">
        <v>110</v>
      </c>
      <c r="V46" s="44">
        <v>110</v>
      </c>
      <c r="W46" s="44">
        <v>110</v>
      </c>
      <c r="X46" s="44">
        <v>110</v>
      </c>
      <c r="Y46" s="44">
        <v>110</v>
      </c>
      <c r="Z46" s="44">
        <v>110</v>
      </c>
      <c r="AA46" s="44">
        <v>110</v>
      </c>
      <c r="AB46" s="44">
        <v>110</v>
      </c>
      <c r="AC46" s="45">
        <v>110</v>
      </c>
    </row>
    <row r="47" spans="1:29" s="23" customFormat="1" x14ac:dyDescent="0.25">
      <c r="A47" s="1"/>
      <c r="B47" s="21"/>
      <c r="C47" s="2"/>
      <c r="D47" s="2"/>
      <c r="E47" s="2"/>
      <c r="F47" s="2"/>
      <c r="G47" s="2"/>
      <c r="H47" s="75"/>
      <c r="I47" s="22"/>
      <c r="J47" s="75"/>
      <c r="K47" s="22"/>
      <c r="L47" s="87"/>
      <c r="M47" s="81"/>
      <c r="N47" s="22"/>
      <c r="O47" s="42"/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/>
      <c r="AA47" s="44"/>
      <c r="AB47" s="44"/>
      <c r="AC47" s="45"/>
    </row>
    <row r="48" spans="1:29" x14ac:dyDescent="0.25">
      <c r="A48" s="16"/>
      <c r="B48" s="17" t="s">
        <v>2</v>
      </c>
      <c r="C48" s="9"/>
      <c r="D48" s="9"/>
      <c r="E48" s="9"/>
      <c r="F48" s="9"/>
      <c r="G48" s="9"/>
      <c r="H48" s="18"/>
      <c r="I48" s="18"/>
      <c r="J48" s="18"/>
      <c r="K48" s="18"/>
      <c r="L48" s="77"/>
      <c r="M48" s="77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68"/>
    </row>
    <row r="49" spans="1:29" x14ac:dyDescent="0.25">
      <c r="A49" s="1"/>
      <c r="B49" s="21"/>
      <c r="C49" s="32"/>
      <c r="D49" s="2"/>
      <c r="E49" s="76"/>
      <c r="F49" s="76"/>
      <c r="G49" s="76"/>
      <c r="H49" s="22"/>
      <c r="I49" s="22"/>
      <c r="J49" s="2"/>
      <c r="K49" s="22"/>
      <c r="L49" s="81"/>
      <c r="M49" s="81"/>
      <c r="N49" s="37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x14ac:dyDescent="0.25">
      <c r="A50" s="16"/>
      <c r="B50" s="17" t="s">
        <v>3</v>
      </c>
      <c r="C50" s="9"/>
      <c r="D50" s="9"/>
      <c r="E50" s="9"/>
      <c r="F50" s="9"/>
      <c r="G50" s="9"/>
      <c r="H50" s="18"/>
      <c r="I50" s="18"/>
      <c r="J50" s="34"/>
      <c r="K50" s="18"/>
      <c r="L50" s="77"/>
      <c r="M50" s="77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68"/>
    </row>
    <row r="51" spans="1:29" x14ac:dyDescent="0.25">
      <c r="A51" s="1"/>
      <c r="B51" s="21"/>
      <c r="C51" s="32"/>
      <c r="D51" s="2"/>
      <c r="E51" s="76"/>
      <c r="F51" s="76"/>
      <c r="G51" s="76"/>
      <c r="H51" s="22"/>
      <c r="I51" s="22"/>
      <c r="J51" s="2"/>
      <c r="K51" s="22"/>
      <c r="L51" s="81"/>
      <c r="M51" s="81"/>
      <c r="N51" s="37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x14ac:dyDescent="0.25">
      <c r="A52" s="16"/>
      <c r="B52" s="18" t="s">
        <v>49</v>
      </c>
      <c r="C52" s="9"/>
      <c r="D52" s="9"/>
      <c r="E52" s="9"/>
      <c r="F52" s="9"/>
      <c r="G52" s="9"/>
      <c r="H52" s="18"/>
      <c r="I52" s="18"/>
      <c r="J52" s="18"/>
      <c r="K52" s="18"/>
      <c r="L52" s="77"/>
      <c r="M52" s="77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68"/>
    </row>
    <row r="53" spans="1:29" s="23" customFormat="1" x14ac:dyDescent="0.25">
      <c r="A53" s="69"/>
      <c r="B53" s="70" t="s">
        <v>1</v>
      </c>
      <c r="C53" s="34"/>
      <c r="D53" s="34"/>
      <c r="E53" s="34"/>
      <c r="F53" s="34"/>
      <c r="G53" s="34"/>
      <c r="H53" s="71"/>
      <c r="I53" s="71"/>
      <c r="J53" s="71"/>
      <c r="K53" s="71"/>
      <c r="L53" s="86"/>
      <c r="M53" s="86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2"/>
    </row>
    <row r="54" spans="1:29" x14ac:dyDescent="0.25">
      <c r="A54" s="1"/>
      <c r="B54" s="21"/>
      <c r="C54" s="2"/>
      <c r="D54" s="2"/>
      <c r="E54" s="2"/>
      <c r="F54" s="2"/>
      <c r="G54" s="2"/>
      <c r="H54" s="22"/>
      <c r="I54" s="22"/>
      <c r="J54" s="22"/>
      <c r="K54" s="22"/>
      <c r="L54" s="81"/>
      <c r="M54" s="81"/>
      <c r="N54" s="6"/>
      <c r="O54" s="42"/>
      <c r="P54" s="43"/>
      <c r="Q54" s="43"/>
      <c r="R54" s="43"/>
      <c r="S54" s="43"/>
      <c r="T54" s="44"/>
      <c r="U54" s="44"/>
      <c r="V54" s="44"/>
      <c r="W54" s="44"/>
      <c r="X54" s="44"/>
      <c r="Y54" s="44"/>
      <c r="Z54" s="44"/>
      <c r="AA54" s="44"/>
      <c r="AB54" s="44"/>
      <c r="AC54" s="45"/>
    </row>
    <row r="55" spans="1:29" s="23" customFormat="1" x14ac:dyDescent="0.25">
      <c r="A55" s="69"/>
      <c r="B55" s="70" t="s">
        <v>2</v>
      </c>
      <c r="C55" s="34"/>
      <c r="D55" s="34"/>
      <c r="E55" s="34"/>
      <c r="F55" s="34"/>
      <c r="G55" s="34"/>
      <c r="H55" s="71"/>
      <c r="I55" s="71"/>
      <c r="J55" s="71"/>
      <c r="K55" s="71"/>
      <c r="L55" s="86"/>
      <c r="M55" s="86"/>
      <c r="N55" s="73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2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81"/>
      <c r="M56" s="81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9"/>
      <c r="B57" s="70" t="s">
        <v>3</v>
      </c>
      <c r="C57" s="34"/>
      <c r="D57" s="34"/>
      <c r="E57" s="34"/>
      <c r="F57" s="34"/>
      <c r="G57" s="34"/>
      <c r="H57" s="71"/>
      <c r="I57" s="71"/>
      <c r="J57" s="71"/>
      <c r="K57" s="71"/>
      <c r="L57" s="86"/>
      <c r="M57" s="86"/>
      <c r="N57" s="73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2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1"/>
      <c r="M58" s="81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x14ac:dyDescent="0.25">
      <c r="A59" s="16"/>
      <c r="B59" s="18" t="s">
        <v>50</v>
      </c>
      <c r="C59" s="9"/>
      <c r="D59" s="9"/>
      <c r="E59" s="9"/>
      <c r="F59" s="9"/>
      <c r="G59" s="9"/>
      <c r="H59" s="18"/>
      <c r="I59" s="18"/>
      <c r="J59" s="18"/>
      <c r="K59" s="18"/>
      <c r="L59" s="77"/>
      <c r="M59" s="77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8"/>
    </row>
    <row r="60" spans="1:29" s="23" customFormat="1" x14ac:dyDescent="0.25">
      <c r="A60" s="69"/>
      <c r="B60" s="70" t="s">
        <v>1</v>
      </c>
      <c r="C60" s="34"/>
      <c r="D60" s="34"/>
      <c r="E60" s="34"/>
      <c r="F60" s="34"/>
      <c r="G60" s="34"/>
      <c r="H60" s="71"/>
      <c r="I60" s="71"/>
      <c r="J60" s="71"/>
      <c r="K60" s="71"/>
      <c r="L60" s="86"/>
      <c r="M60" s="86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2"/>
    </row>
    <row r="61" spans="1:29" x14ac:dyDescent="0.25">
      <c r="A61" s="1"/>
      <c r="B61" s="21"/>
      <c r="C61" s="2"/>
      <c r="D61" s="2"/>
      <c r="E61" s="2"/>
      <c r="F61" s="2"/>
      <c r="G61" s="2"/>
      <c r="H61" s="22"/>
      <c r="I61" s="22"/>
      <c r="J61" s="22"/>
      <c r="K61" s="22"/>
      <c r="L61" s="81"/>
      <c r="M61" s="81"/>
      <c r="N61" s="6"/>
      <c r="O61" s="42"/>
      <c r="P61" s="43"/>
      <c r="Q61" s="43"/>
      <c r="R61" s="43"/>
      <c r="S61" s="43"/>
      <c r="T61" s="44"/>
      <c r="U61" s="44"/>
      <c r="V61" s="44"/>
      <c r="W61" s="44"/>
      <c r="X61" s="44"/>
      <c r="Y61" s="44"/>
      <c r="Z61" s="44"/>
      <c r="AA61" s="44"/>
      <c r="AB61" s="44"/>
      <c r="AC61" s="45"/>
    </row>
    <row r="62" spans="1:29" s="23" customFormat="1" x14ac:dyDescent="0.25">
      <c r="A62" s="69"/>
      <c r="B62" s="70" t="s">
        <v>2</v>
      </c>
      <c r="C62" s="34"/>
      <c r="D62" s="34"/>
      <c r="E62" s="34"/>
      <c r="F62" s="34"/>
      <c r="G62" s="34"/>
      <c r="H62" s="71"/>
      <c r="I62" s="71"/>
      <c r="J62" s="71"/>
      <c r="K62" s="71"/>
      <c r="L62" s="86"/>
      <c r="M62" s="86"/>
      <c r="N62" s="73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2"/>
    </row>
    <row r="63" spans="1:29" x14ac:dyDescent="0.25">
      <c r="A63" s="1"/>
      <c r="B63" s="21"/>
      <c r="C63" s="2"/>
      <c r="D63" s="2"/>
      <c r="E63" s="2"/>
      <c r="F63" s="2"/>
      <c r="G63" s="2"/>
      <c r="H63" s="22"/>
      <c r="I63" s="22"/>
      <c r="J63" s="22"/>
      <c r="K63" s="22"/>
      <c r="L63" s="81"/>
      <c r="M63" s="81"/>
      <c r="N63" s="6"/>
      <c r="O63" s="42"/>
      <c r="P63" s="43"/>
      <c r="Q63" s="43"/>
      <c r="R63" s="43"/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23" customFormat="1" x14ac:dyDescent="0.25">
      <c r="A64" s="69"/>
      <c r="B64" s="70" t="s">
        <v>3</v>
      </c>
      <c r="C64" s="34"/>
      <c r="D64" s="34"/>
      <c r="E64" s="34"/>
      <c r="F64" s="34"/>
      <c r="G64" s="34"/>
      <c r="H64" s="71"/>
      <c r="I64" s="71"/>
      <c r="J64" s="71"/>
      <c r="K64" s="71"/>
      <c r="L64" s="86"/>
      <c r="M64" s="86"/>
      <c r="N64" s="73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2"/>
    </row>
    <row r="65" spans="1:29" ht="15.75" thickBot="1" x14ac:dyDescent="0.3">
      <c r="A65" s="1"/>
      <c r="B65" s="90"/>
      <c r="C65" s="2"/>
      <c r="D65" s="2"/>
      <c r="E65" s="2"/>
      <c r="F65" s="2"/>
      <c r="G65" s="2"/>
      <c r="H65" s="22"/>
      <c r="I65" s="22"/>
      <c r="J65" s="22"/>
      <c r="K65" s="22"/>
      <c r="L65" s="81"/>
      <c r="M65" s="81"/>
      <c r="N65" s="6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89"/>
    </row>
    <row r="66" spans="1:29" s="65" customFormat="1" ht="15.75" thickBot="1" x14ac:dyDescent="0.25">
      <c r="A66" s="58"/>
      <c r="B66" s="59" t="s">
        <v>0</v>
      </c>
      <c r="C66" s="59"/>
      <c r="D66" s="59"/>
      <c r="E66" s="59"/>
      <c r="F66" s="59"/>
      <c r="G66" s="59"/>
      <c r="H66" s="59"/>
      <c r="I66" s="59"/>
      <c r="J66" s="59">
        <f>SUM(J42:J65)</f>
        <v>1650</v>
      </c>
      <c r="K66" s="59">
        <v>116</v>
      </c>
      <c r="L66" s="59"/>
      <c r="M66" s="59"/>
      <c r="N66" s="60"/>
      <c r="O66" s="61">
        <f t="shared" ref="O66:AC66" si="1">SUM(O12:O65)</f>
        <v>115.8</v>
      </c>
      <c r="P66" s="62">
        <f t="shared" si="1"/>
        <v>115.8</v>
      </c>
      <c r="Q66" s="62">
        <f t="shared" si="1"/>
        <v>115.8</v>
      </c>
      <c r="R66" s="62">
        <f t="shared" si="1"/>
        <v>115.8</v>
      </c>
      <c r="S66" s="62">
        <f t="shared" si="1"/>
        <v>115.8</v>
      </c>
      <c r="T66" s="63">
        <f t="shared" si="1"/>
        <v>115.8</v>
      </c>
      <c r="U66" s="63">
        <f t="shared" si="1"/>
        <v>115.8</v>
      </c>
      <c r="V66" s="63">
        <f t="shared" si="1"/>
        <v>115.8</v>
      </c>
      <c r="W66" s="63">
        <f t="shared" si="1"/>
        <v>115.8</v>
      </c>
      <c r="X66" s="63">
        <f t="shared" si="1"/>
        <v>115.8</v>
      </c>
      <c r="Y66" s="63">
        <f t="shared" si="1"/>
        <v>115.8</v>
      </c>
      <c r="Z66" s="63">
        <f t="shared" si="1"/>
        <v>115.8</v>
      </c>
      <c r="AA66" s="63">
        <f t="shared" si="1"/>
        <v>115.8</v>
      </c>
      <c r="AB66" s="63">
        <f t="shared" si="1"/>
        <v>115.8</v>
      </c>
      <c r="AC66" s="64">
        <f t="shared" si="1"/>
        <v>115.8</v>
      </c>
    </row>
    <row r="67" spans="1:29" ht="15.75" x14ac:dyDescent="0.25">
      <c r="A67" s="24"/>
      <c r="B67" s="25"/>
      <c r="C67" s="25"/>
      <c r="D67" s="25"/>
      <c r="E67" s="25"/>
      <c r="F67" s="25"/>
      <c r="G67" s="25"/>
      <c r="H67" s="25"/>
      <c r="I67" s="26"/>
      <c r="K67" s="36" t="s">
        <v>59</v>
      </c>
    </row>
    <row r="68" spans="1:29" s="39" customFormat="1" ht="15.75" x14ac:dyDescent="0.25">
      <c r="K68" s="46"/>
    </row>
    <row r="69" spans="1:29" s="39" customFormat="1" ht="60" x14ac:dyDescent="0.25">
      <c r="A69" s="47"/>
      <c r="B69" s="48" t="s">
        <v>35</v>
      </c>
      <c r="C69" s="49" t="s">
        <v>36</v>
      </c>
      <c r="K69" s="46"/>
    </row>
    <row r="70" spans="1:29" s="39" customFormat="1" ht="15.75" x14ac:dyDescent="0.25">
      <c r="A70" s="50" t="s">
        <v>37</v>
      </c>
      <c r="B70" s="51" t="s">
        <v>60</v>
      </c>
      <c r="C70" s="52">
        <f>K66</f>
        <v>116</v>
      </c>
      <c r="K70" s="46"/>
    </row>
    <row r="71" spans="1:29" s="39" customFormat="1" ht="15.75" x14ac:dyDescent="0.25">
      <c r="A71" s="50" t="s">
        <v>38</v>
      </c>
      <c r="B71" s="51" t="s">
        <v>61</v>
      </c>
      <c r="C71" s="52">
        <f>C70*4</f>
        <v>464</v>
      </c>
      <c r="K71" s="46"/>
    </row>
    <row r="72" spans="1:29" s="39" customFormat="1" ht="15.75" thickBot="1" x14ac:dyDescent="0.3">
      <c r="A72" s="53" t="s">
        <v>39</v>
      </c>
      <c r="B72" s="54" t="s">
        <v>62</v>
      </c>
      <c r="C72" s="55">
        <f>C70*10</f>
        <v>1160</v>
      </c>
    </row>
    <row r="73" spans="1:29" s="39" customFormat="1" x14ac:dyDescent="0.25">
      <c r="A73" s="56"/>
      <c r="B73" s="57"/>
      <c r="C73" s="57"/>
    </row>
    <row r="75" spans="1:29" x14ac:dyDescent="0.25">
      <c r="B75" s="27"/>
    </row>
    <row r="76" spans="1:29" x14ac:dyDescent="0.25">
      <c r="B76" s="28"/>
    </row>
    <row r="77" spans="1:29" x14ac:dyDescent="0.25">
      <c r="B77" s="28"/>
    </row>
    <row r="78" spans="1:29" x14ac:dyDescent="0.25">
      <c r="B78" s="28"/>
    </row>
    <row r="79" spans="1:29" x14ac:dyDescent="0.25">
      <c r="B79" s="28"/>
    </row>
    <row r="81" spans="2:2" x14ac:dyDescent="0.25">
      <c r="B81" s="29"/>
    </row>
    <row r="89" spans="2:2" x14ac:dyDescent="0.25">
      <c r="B89" s="29"/>
    </row>
  </sheetData>
  <mergeCells count="50">
    <mergeCell ref="AB10:AB11"/>
    <mergeCell ref="L10:L11"/>
    <mergeCell ref="M10:M11"/>
    <mergeCell ref="T10:T11"/>
    <mergeCell ref="A1:AC1"/>
    <mergeCell ref="A2:AC2"/>
    <mergeCell ref="A3:J3"/>
    <mergeCell ref="K3:Q3"/>
    <mergeCell ref="R3:AC3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X10:X11"/>
    <mergeCell ref="Y10:Y11"/>
    <mergeCell ref="Z10:Z11"/>
    <mergeCell ref="AA10:AA11"/>
    <mergeCell ref="A9:A11"/>
    <mergeCell ref="B9:D10"/>
    <mergeCell ref="E9:G9"/>
    <mergeCell ref="H9:H11"/>
    <mergeCell ref="E10:E11"/>
    <mergeCell ref="F10:F11"/>
    <mergeCell ref="G10:G11"/>
    <mergeCell ref="J10:J11"/>
    <mergeCell ref="A22:C22"/>
    <mergeCell ref="A40:C40"/>
    <mergeCell ref="V10:V11"/>
    <mergeCell ref="W10:W11"/>
    <mergeCell ref="P10:P11"/>
    <mergeCell ref="N10:N11"/>
    <mergeCell ref="O10:O11"/>
    <mergeCell ref="Q10:Q11"/>
    <mergeCell ref="R10:R11"/>
    <mergeCell ref="S10:S11"/>
    <mergeCell ref="I9:I11"/>
    <mergeCell ref="U10:U11"/>
    <mergeCell ref="K9:K11"/>
    <mergeCell ref="L9:M9"/>
    <mergeCell ref="O9:AC9"/>
    <mergeCell ref="AC10:AC11"/>
  </mergeCells>
  <phoneticPr fontId="8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2"/>
  <sheetViews>
    <sheetView topLeftCell="F1" zoomScale="85" zoomScaleNormal="85" workbookViewId="0">
      <pane ySplit="7" topLeftCell="A117" activePane="bottomLeft" state="frozen"/>
      <selection activeCell="A9" sqref="A9:IV12"/>
      <selection pane="bottomLeft" activeCell="A33" sqref="A33:A36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22" t="s">
        <v>57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</row>
    <row r="2" spans="1:29" x14ac:dyDescent="0.25">
      <c r="A2" s="225" t="s">
        <v>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</row>
    <row r="3" spans="1:29" x14ac:dyDescent="0.25">
      <c r="A3" s="206" t="s">
        <v>7</v>
      </c>
      <c r="B3" s="207"/>
      <c r="C3" s="207"/>
      <c r="D3" s="207"/>
      <c r="E3" s="207"/>
      <c r="F3" s="207"/>
      <c r="G3" s="207"/>
      <c r="H3" s="207"/>
      <c r="I3" s="207"/>
      <c r="J3" s="207"/>
      <c r="K3" s="228" t="s">
        <v>85</v>
      </c>
      <c r="L3" s="228"/>
      <c r="M3" s="228"/>
      <c r="N3" s="228"/>
      <c r="O3" s="228"/>
      <c r="P3" s="228"/>
      <c r="Q3" s="228"/>
      <c r="R3" s="228" t="s">
        <v>95</v>
      </c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9"/>
    </row>
    <row r="4" spans="1:29" x14ac:dyDescent="0.25">
      <c r="A4" s="206" t="s">
        <v>8</v>
      </c>
      <c r="B4" s="207"/>
      <c r="C4" s="207"/>
      <c r="D4" s="207"/>
      <c r="E4" s="207"/>
      <c r="F4" s="207"/>
      <c r="G4" s="207"/>
      <c r="H4" s="207"/>
      <c r="I4" s="207"/>
      <c r="J4" s="207"/>
      <c r="K4" s="230" t="s">
        <v>24</v>
      </c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9"/>
    </row>
    <row r="5" spans="1:29" x14ac:dyDescent="0.25">
      <c r="A5" s="206" t="s">
        <v>22</v>
      </c>
      <c r="B5" s="207"/>
      <c r="C5" s="207"/>
      <c r="D5" s="207"/>
      <c r="E5" s="207"/>
      <c r="F5" s="207"/>
      <c r="G5" s="207"/>
      <c r="H5" s="207"/>
      <c r="I5" s="207"/>
      <c r="J5" s="207"/>
      <c r="K5" s="228" t="s">
        <v>40</v>
      </c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9"/>
    </row>
    <row r="6" spans="1:29" x14ac:dyDescent="0.25">
      <c r="A6" s="206" t="s">
        <v>9</v>
      </c>
      <c r="B6" s="207"/>
      <c r="C6" s="207"/>
      <c r="D6" s="207"/>
      <c r="E6" s="207"/>
      <c r="F6" s="207"/>
      <c r="G6" s="207"/>
      <c r="H6" s="207"/>
      <c r="I6" s="207"/>
      <c r="J6" s="207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9"/>
    </row>
    <row r="7" spans="1:29" x14ac:dyDescent="0.25">
      <c r="A7" s="206" t="s">
        <v>10</v>
      </c>
      <c r="B7" s="207"/>
      <c r="C7" s="207"/>
      <c r="D7" s="207"/>
      <c r="E7" s="207"/>
      <c r="F7" s="207"/>
      <c r="G7" s="207"/>
      <c r="H7" s="207"/>
      <c r="I7" s="207"/>
      <c r="J7" s="207"/>
      <c r="K7" s="228" t="s">
        <v>65</v>
      </c>
      <c r="L7" s="228"/>
      <c r="M7" s="228"/>
      <c r="N7" s="228"/>
      <c r="O7" s="228"/>
      <c r="P7" s="228"/>
      <c r="Q7" s="228"/>
      <c r="R7" s="228" t="s">
        <v>86</v>
      </c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9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 x14ac:dyDescent="0.25">
      <c r="A9" s="216" t="s">
        <v>11</v>
      </c>
      <c r="B9" s="214" t="s">
        <v>28</v>
      </c>
      <c r="C9" s="215"/>
      <c r="D9" s="216"/>
      <c r="E9" s="210" t="s">
        <v>29</v>
      </c>
      <c r="F9" s="240"/>
      <c r="G9" s="241"/>
      <c r="H9" s="212" t="s">
        <v>12</v>
      </c>
      <c r="I9" s="212" t="s">
        <v>13</v>
      </c>
      <c r="J9" s="38" t="s">
        <v>14</v>
      </c>
      <c r="K9" s="212" t="s">
        <v>58</v>
      </c>
      <c r="L9" s="212" t="s">
        <v>15</v>
      </c>
      <c r="M9" s="212"/>
      <c r="N9" s="38" t="s">
        <v>16</v>
      </c>
      <c r="O9" s="212" t="s">
        <v>17</v>
      </c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42"/>
    </row>
    <row r="10" spans="1:29" s="39" customFormat="1" ht="30" customHeight="1" x14ac:dyDescent="0.25">
      <c r="A10" s="219"/>
      <c r="B10" s="217"/>
      <c r="C10" s="218"/>
      <c r="D10" s="219"/>
      <c r="E10" s="210" t="s">
        <v>30</v>
      </c>
      <c r="F10" s="210" t="s">
        <v>31</v>
      </c>
      <c r="G10" s="210" t="s">
        <v>32</v>
      </c>
      <c r="H10" s="212"/>
      <c r="I10" s="212"/>
      <c r="J10" s="237" t="s">
        <v>18</v>
      </c>
      <c r="K10" s="212"/>
      <c r="L10" s="231" t="s">
        <v>19</v>
      </c>
      <c r="M10" s="231" t="s">
        <v>20</v>
      </c>
      <c r="N10" s="235" t="s">
        <v>21</v>
      </c>
      <c r="O10" s="220">
        <v>1</v>
      </c>
      <c r="P10" s="233">
        <v>2</v>
      </c>
      <c r="Q10" s="233">
        <v>3</v>
      </c>
      <c r="R10" s="233">
        <v>4</v>
      </c>
      <c r="S10" s="233">
        <v>5</v>
      </c>
      <c r="T10" s="204">
        <v>6</v>
      </c>
      <c r="U10" s="204">
        <v>7</v>
      </c>
      <c r="V10" s="204">
        <v>8</v>
      </c>
      <c r="W10" s="204">
        <v>9</v>
      </c>
      <c r="X10" s="204">
        <v>10</v>
      </c>
      <c r="Y10" s="204">
        <v>11</v>
      </c>
      <c r="Z10" s="204">
        <v>12</v>
      </c>
      <c r="AA10" s="204">
        <v>13</v>
      </c>
      <c r="AB10" s="204">
        <v>14</v>
      </c>
      <c r="AC10" s="243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11"/>
      <c r="F11" s="211"/>
      <c r="G11" s="211"/>
      <c r="H11" s="213"/>
      <c r="I11" s="213"/>
      <c r="J11" s="238"/>
      <c r="K11" s="213"/>
      <c r="L11" s="232"/>
      <c r="M11" s="232"/>
      <c r="N11" s="236"/>
      <c r="O11" s="221"/>
      <c r="P11" s="234"/>
      <c r="Q11" s="234"/>
      <c r="R11" s="234"/>
      <c r="S11" s="234"/>
      <c r="T11" s="205"/>
      <c r="U11" s="205"/>
      <c r="V11" s="205"/>
      <c r="W11" s="205"/>
      <c r="X11" s="205"/>
      <c r="Y11" s="205"/>
      <c r="Z11" s="205"/>
      <c r="AA11" s="205"/>
      <c r="AB11" s="205"/>
      <c r="AC11" s="244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87</v>
      </c>
      <c r="J12" s="2">
        <f>SUM(O12:AC12)</f>
        <v>627</v>
      </c>
      <c r="K12" s="22"/>
      <c r="L12" s="81">
        <v>42736</v>
      </c>
      <c r="M12" s="81">
        <v>48213</v>
      </c>
      <c r="N12" s="37"/>
      <c r="O12" s="42">
        <f t="shared" ref="O12:AC12" si="0">0.05*$K$119</f>
        <v>41.800000000000004</v>
      </c>
      <c r="P12" s="43">
        <f t="shared" si="0"/>
        <v>41.800000000000004</v>
      </c>
      <c r="Q12" s="43">
        <f t="shared" si="0"/>
        <v>41.800000000000004</v>
      </c>
      <c r="R12" s="43">
        <f t="shared" si="0"/>
        <v>41.800000000000004</v>
      </c>
      <c r="S12" s="43">
        <f t="shared" si="0"/>
        <v>41.800000000000004</v>
      </c>
      <c r="T12" s="44">
        <f t="shared" si="0"/>
        <v>41.800000000000004</v>
      </c>
      <c r="U12" s="44">
        <f t="shared" si="0"/>
        <v>41.800000000000004</v>
      </c>
      <c r="V12" s="44">
        <f t="shared" si="0"/>
        <v>41.800000000000004</v>
      </c>
      <c r="W12" s="44">
        <f t="shared" si="0"/>
        <v>41.800000000000004</v>
      </c>
      <c r="X12" s="44">
        <f t="shared" si="0"/>
        <v>41.800000000000004</v>
      </c>
      <c r="Y12" s="44">
        <f t="shared" si="0"/>
        <v>41.800000000000004</v>
      </c>
      <c r="Z12" s="44">
        <f t="shared" si="0"/>
        <v>41.800000000000004</v>
      </c>
      <c r="AA12" s="44">
        <f t="shared" si="0"/>
        <v>41.800000000000004</v>
      </c>
      <c r="AB12" s="44">
        <f t="shared" si="0"/>
        <v>41.800000000000004</v>
      </c>
      <c r="AC12" s="45">
        <f t="shared" si="0"/>
        <v>41.800000000000004</v>
      </c>
    </row>
    <row r="13" spans="1:29" x14ac:dyDescent="0.25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s="152" customFormat="1" ht="120" x14ac:dyDescent="0.25">
      <c r="A15" s="145">
        <v>48</v>
      </c>
      <c r="B15" s="146"/>
      <c r="C15" s="154" t="s">
        <v>165</v>
      </c>
      <c r="D15" s="154" t="s">
        <v>53</v>
      </c>
      <c r="E15" s="164" t="s">
        <v>166</v>
      </c>
      <c r="F15" s="164" t="s">
        <v>167</v>
      </c>
      <c r="G15" s="157" t="s">
        <v>168</v>
      </c>
      <c r="H15" s="149"/>
      <c r="I15" s="149" t="s">
        <v>112</v>
      </c>
      <c r="J15" s="148">
        <f>SUM(O15:AC15)</f>
        <v>48</v>
      </c>
      <c r="K15" s="149"/>
      <c r="L15" s="150">
        <v>44562</v>
      </c>
      <c r="M15" s="150">
        <v>44926</v>
      </c>
      <c r="N15" s="20" t="s">
        <v>27</v>
      </c>
      <c r="O15" s="160"/>
      <c r="P15" s="161"/>
      <c r="Q15" s="161"/>
      <c r="R15" s="161"/>
      <c r="S15" s="161"/>
      <c r="T15" s="162">
        <v>48</v>
      </c>
      <c r="U15" s="162"/>
      <c r="V15" s="162"/>
      <c r="W15" s="162"/>
      <c r="X15" s="162"/>
      <c r="Y15" s="162"/>
      <c r="Z15" s="162"/>
      <c r="AA15" s="162"/>
      <c r="AB15" s="162"/>
      <c r="AC15" s="163"/>
    </row>
    <row r="16" spans="1:29" s="152" customFormat="1" ht="120" x14ac:dyDescent="0.25">
      <c r="A16" s="145">
        <v>79</v>
      </c>
      <c r="B16" s="146"/>
      <c r="C16" s="154" t="s">
        <v>165</v>
      </c>
      <c r="D16" s="154" t="s">
        <v>53</v>
      </c>
      <c r="E16" s="164" t="s">
        <v>166</v>
      </c>
      <c r="F16" s="164" t="s">
        <v>167</v>
      </c>
      <c r="G16" s="157" t="s">
        <v>168</v>
      </c>
      <c r="H16" s="149"/>
      <c r="I16" s="149" t="s">
        <v>112</v>
      </c>
      <c r="J16" s="148">
        <f>SUM(O16:AC16)</f>
        <v>48</v>
      </c>
      <c r="K16" s="149"/>
      <c r="L16" s="150">
        <v>46388</v>
      </c>
      <c r="M16" s="150">
        <v>46752</v>
      </c>
      <c r="N16" s="20" t="s">
        <v>27</v>
      </c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>
        <v>48</v>
      </c>
      <c r="Z16" s="44"/>
      <c r="AA16" s="44"/>
      <c r="AB16" s="44"/>
      <c r="AC16" s="45"/>
    </row>
    <row r="17" spans="1:29" x14ac:dyDescent="0.25">
      <c r="A17" s="1"/>
      <c r="B17" s="21"/>
      <c r="C17" s="2"/>
      <c r="D17" s="3"/>
      <c r="E17" s="3"/>
      <c r="F17" s="30"/>
      <c r="G17" s="3"/>
      <c r="H17" s="4"/>
      <c r="I17" s="5"/>
      <c r="J17" s="2"/>
      <c r="K17" s="5"/>
      <c r="L17" s="83"/>
      <c r="M17" s="84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ht="14.25" customHeight="1" x14ac:dyDescent="0.25">
      <c r="A18" s="16"/>
      <c r="B18" s="17" t="s">
        <v>2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</row>
    <row r="19" spans="1:29" s="152" customFormat="1" ht="75" x14ac:dyDescent="0.25">
      <c r="A19" s="202">
        <v>66</v>
      </c>
      <c r="B19" s="146"/>
      <c r="C19" s="154" t="s">
        <v>165</v>
      </c>
      <c r="D19" s="154" t="s">
        <v>173</v>
      </c>
      <c r="E19" s="164" t="s">
        <v>175</v>
      </c>
      <c r="F19" s="164" t="s">
        <v>154</v>
      </c>
      <c r="G19" s="157" t="s">
        <v>155</v>
      </c>
      <c r="H19" s="149"/>
      <c r="I19" s="149" t="s">
        <v>112</v>
      </c>
      <c r="J19" s="148">
        <f t="shared" ref="J19:J36" si="1">SUM(O19:AC19)</f>
        <v>5</v>
      </c>
      <c r="K19" s="149"/>
      <c r="L19" s="150">
        <v>44927</v>
      </c>
      <c r="M19" s="150">
        <v>45291</v>
      </c>
      <c r="N19" s="20" t="s">
        <v>27</v>
      </c>
      <c r="O19" s="42"/>
      <c r="P19" s="43"/>
      <c r="Q19" s="43"/>
      <c r="R19" s="43"/>
      <c r="S19" s="43"/>
      <c r="T19" s="44"/>
      <c r="U19" s="44">
        <v>5</v>
      </c>
      <c r="V19" s="44"/>
      <c r="W19" s="44"/>
      <c r="X19" s="44"/>
      <c r="Y19" s="44"/>
      <c r="Z19" s="44"/>
      <c r="AA19" s="44"/>
      <c r="AB19" s="44"/>
      <c r="AC19" s="45"/>
    </row>
    <row r="20" spans="1:29" s="152" customFormat="1" ht="75" x14ac:dyDescent="0.25">
      <c r="A20" s="203"/>
      <c r="B20" s="146"/>
      <c r="C20" s="154" t="s">
        <v>165</v>
      </c>
      <c r="D20" s="154" t="s">
        <v>174</v>
      </c>
      <c r="E20" s="164" t="s">
        <v>176</v>
      </c>
      <c r="F20" s="164" t="s">
        <v>154</v>
      </c>
      <c r="G20" s="157" t="s">
        <v>177</v>
      </c>
      <c r="H20" s="149"/>
      <c r="I20" s="149" t="s">
        <v>112</v>
      </c>
      <c r="J20" s="148">
        <f t="shared" si="1"/>
        <v>16</v>
      </c>
      <c r="K20" s="149"/>
      <c r="L20" s="150">
        <v>44927</v>
      </c>
      <c r="M20" s="150">
        <v>45291</v>
      </c>
      <c r="N20" s="20" t="s">
        <v>27</v>
      </c>
      <c r="O20" s="42"/>
      <c r="P20" s="43"/>
      <c r="Q20" s="43"/>
      <c r="R20" s="43"/>
      <c r="S20" s="43"/>
      <c r="T20" s="44"/>
      <c r="U20" s="44">
        <v>16</v>
      </c>
      <c r="V20" s="44"/>
      <c r="W20" s="44"/>
      <c r="X20" s="44"/>
      <c r="Y20" s="44"/>
      <c r="Z20" s="44"/>
      <c r="AA20" s="44"/>
      <c r="AB20" s="44"/>
      <c r="AC20" s="45"/>
    </row>
    <row r="21" spans="1:29" s="152" customFormat="1" ht="75" x14ac:dyDescent="0.25">
      <c r="A21" s="202">
        <v>70</v>
      </c>
      <c r="B21" s="146"/>
      <c r="C21" s="154" t="s">
        <v>165</v>
      </c>
      <c r="D21" s="154" t="s">
        <v>173</v>
      </c>
      <c r="E21" s="164" t="s">
        <v>175</v>
      </c>
      <c r="F21" s="164" t="s">
        <v>154</v>
      </c>
      <c r="G21" s="157" t="s">
        <v>155</v>
      </c>
      <c r="H21" s="149"/>
      <c r="I21" s="149" t="s">
        <v>112</v>
      </c>
      <c r="J21" s="148">
        <f t="shared" si="1"/>
        <v>5</v>
      </c>
      <c r="K21" s="149"/>
      <c r="L21" s="150">
        <v>45292</v>
      </c>
      <c r="M21" s="150">
        <v>45657</v>
      </c>
      <c r="N21" s="20" t="s">
        <v>27</v>
      </c>
      <c r="O21" s="42"/>
      <c r="P21" s="43"/>
      <c r="Q21" s="43"/>
      <c r="R21" s="43"/>
      <c r="S21" s="43"/>
      <c r="T21" s="44"/>
      <c r="U21" s="44"/>
      <c r="V21" s="44">
        <v>5</v>
      </c>
      <c r="W21" s="44"/>
      <c r="X21" s="44"/>
      <c r="Y21" s="44"/>
      <c r="Z21" s="44"/>
      <c r="AA21" s="44"/>
      <c r="AB21" s="44"/>
      <c r="AC21" s="45"/>
    </row>
    <row r="22" spans="1:29" s="152" customFormat="1" ht="75" x14ac:dyDescent="0.25">
      <c r="A22" s="203"/>
      <c r="B22" s="146"/>
      <c r="C22" s="154" t="s">
        <v>165</v>
      </c>
      <c r="D22" s="154" t="s">
        <v>174</v>
      </c>
      <c r="E22" s="164" t="s">
        <v>176</v>
      </c>
      <c r="F22" s="164" t="s">
        <v>154</v>
      </c>
      <c r="G22" s="157" t="s">
        <v>177</v>
      </c>
      <c r="H22" s="149"/>
      <c r="I22" s="149" t="s">
        <v>112</v>
      </c>
      <c r="J22" s="148">
        <f t="shared" si="1"/>
        <v>16</v>
      </c>
      <c r="K22" s="149"/>
      <c r="L22" s="150">
        <v>45292</v>
      </c>
      <c r="M22" s="150">
        <v>45657</v>
      </c>
      <c r="N22" s="20" t="s">
        <v>27</v>
      </c>
      <c r="O22" s="42"/>
      <c r="P22" s="43"/>
      <c r="Q22" s="43"/>
      <c r="R22" s="43"/>
      <c r="S22" s="43"/>
      <c r="T22" s="44"/>
      <c r="U22" s="44"/>
      <c r="V22" s="44">
        <v>16</v>
      </c>
      <c r="W22" s="44"/>
      <c r="X22" s="44"/>
      <c r="Y22" s="44"/>
      <c r="Z22" s="44"/>
      <c r="AA22" s="44"/>
      <c r="AB22" s="44"/>
      <c r="AC22" s="45"/>
    </row>
    <row r="23" spans="1:29" s="152" customFormat="1" ht="75" x14ac:dyDescent="0.25">
      <c r="A23" s="202">
        <v>72</v>
      </c>
      <c r="B23" s="146"/>
      <c r="C23" s="154" t="s">
        <v>165</v>
      </c>
      <c r="D23" s="154" t="s">
        <v>173</v>
      </c>
      <c r="E23" s="164" t="s">
        <v>175</v>
      </c>
      <c r="F23" s="164" t="s">
        <v>154</v>
      </c>
      <c r="G23" s="157" t="s">
        <v>155</v>
      </c>
      <c r="H23" s="149"/>
      <c r="I23" s="149" t="s">
        <v>112</v>
      </c>
      <c r="J23" s="148">
        <f t="shared" si="1"/>
        <v>5</v>
      </c>
      <c r="K23" s="149"/>
      <c r="L23" s="150">
        <v>45658</v>
      </c>
      <c r="M23" s="150">
        <v>46022</v>
      </c>
      <c r="N23" s="20" t="s">
        <v>27</v>
      </c>
      <c r="O23" s="42"/>
      <c r="P23" s="43"/>
      <c r="Q23" s="43"/>
      <c r="R23" s="43"/>
      <c r="S23" s="43"/>
      <c r="T23" s="44"/>
      <c r="U23" s="44"/>
      <c r="V23" s="44"/>
      <c r="W23" s="44">
        <v>5</v>
      </c>
      <c r="X23" s="44"/>
      <c r="Y23" s="44"/>
      <c r="Z23" s="44"/>
      <c r="AA23" s="44"/>
      <c r="AB23" s="44"/>
      <c r="AC23" s="45"/>
    </row>
    <row r="24" spans="1:29" s="152" customFormat="1" ht="75" x14ac:dyDescent="0.25">
      <c r="A24" s="203"/>
      <c r="B24" s="146"/>
      <c r="C24" s="154" t="s">
        <v>165</v>
      </c>
      <c r="D24" s="154" t="s">
        <v>174</v>
      </c>
      <c r="E24" s="164" t="s">
        <v>176</v>
      </c>
      <c r="F24" s="164" t="s">
        <v>154</v>
      </c>
      <c r="G24" s="157" t="s">
        <v>177</v>
      </c>
      <c r="H24" s="149"/>
      <c r="I24" s="149" t="s">
        <v>112</v>
      </c>
      <c r="J24" s="148">
        <f t="shared" si="1"/>
        <v>16</v>
      </c>
      <c r="K24" s="149"/>
      <c r="L24" s="150">
        <v>45658</v>
      </c>
      <c r="M24" s="150">
        <v>46022</v>
      </c>
      <c r="N24" s="20" t="s">
        <v>27</v>
      </c>
      <c r="O24" s="42"/>
      <c r="P24" s="43"/>
      <c r="Q24" s="43"/>
      <c r="R24" s="43"/>
      <c r="S24" s="43"/>
      <c r="T24" s="44"/>
      <c r="U24" s="44"/>
      <c r="V24" s="44"/>
      <c r="W24" s="44">
        <v>16</v>
      </c>
      <c r="X24" s="44"/>
      <c r="Y24" s="44"/>
      <c r="Z24" s="44"/>
      <c r="AA24" s="44"/>
      <c r="AB24" s="44"/>
      <c r="AC24" s="45"/>
    </row>
    <row r="25" spans="1:29" s="152" customFormat="1" ht="75" x14ac:dyDescent="0.25">
      <c r="A25" s="202">
        <v>75</v>
      </c>
      <c r="B25" s="146"/>
      <c r="C25" s="154" t="s">
        <v>165</v>
      </c>
      <c r="D25" s="154" t="s">
        <v>173</v>
      </c>
      <c r="E25" s="164" t="s">
        <v>175</v>
      </c>
      <c r="F25" s="164" t="s">
        <v>154</v>
      </c>
      <c r="G25" s="157" t="s">
        <v>155</v>
      </c>
      <c r="H25" s="149"/>
      <c r="I25" s="149" t="s">
        <v>112</v>
      </c>
      <c r="J25" s="148">
        <f t="shared" si="1"/>
        <v>5</v>
      </c>
      <c r="K25" s="149"/>
      <c r="L25" s="150">
        <v>46023</v>
      </c>
      <c r="M25" s="150">
        <v>46387</v>
      </c>
      <c r="N25" s="20" t="s">
        <v>27</v>
      </c>
      <c r="O25" s="42"/>
      <c r="P25" s="43"/>
      <c r="Q25" s="43"/>
      <c r="R25" s="43"/>
      <c r="S25" s="43"/>
      <c r="T25" s="44"/>
      <c r="U25" s="44"/>
      <c r="V25" s="44"/>
      <c r="W25" s="44"/>
      <c r="X25" s="44">
        <v>5</v>
      </c>
      <c r="Y25" s="44"/>
      <c r="Z25" s="44"/>
      <c r="AA25" s="44"/>
      <c r="AB25" s="44"/>
      <c r="AC25" s="45"/>
    </row>
    <row r="26" spans="1:29" s="152" customFormat="1" ht="75" x14ac:dyDescent="0.25">
      <c r="A26" s="203"/>
      <c r="B26" s="146"/>
      <c r="C26" s="154" t="s">
        <v>165</v>
      </c>
      <c r="D26" s="154" t="s">
        <v>174</v>
      </c>
      <c r="E26" s="164" t="s">
        <v>176</v>
      </c>
      <c r="F26" s="164" t="s">
        <v>154</v>
      </c>
      <c r="G26" s="157" t="s">
        <v>177</v>
      </c>
      <c r="H26" s="149"/>
      <c r="I26" s="149" t="s">
        <v>112</v>
      </c>
      <c r="J26" s="148">
        <f t="shared" si="1"/>
        <v>16</v>
      </c>
      <c r="K26" s="149"/>
      <c r="L26" s="150">
        <v>46023</v>
      </c>
      <c r="M26" s="150">
        <v>46387</v>
      </c>
      <c r="N26" s="20" t="s">
        <v>27</v>
      </c>
      <c r="O26" s="42"/>
      <c r="P26" s="43"/>
      <c r="Q26" s="43"/>
      <c r="R26" s="43"/>
      <c r="S26" s="43"/>
      <c r="T26" s="44"/>
      <c r="U26" s="44"/>
      <c r="V26" s="44"/>
      <c r="W26" s="44"/>
      <c r="X26" s="44">
        <v>16</v>
      </c>
      <c r="Y26" s="44"/>
      <c r="Z26" s="44"/>
      <c r="AA26" s="44"/>
      <c r="AB26" s="44"/>
      <c r="AC26" s="45"/>
    </row>
    <row r="27" spans="1:29" s="152" customFormat="1" ht="75" x14ac:dyDescent="0.25">
      <c r="A27" s="202">
        <v>80</v>
      </c>
      <c r="B27" s="146"/>
      <c r="C27" s="154" t="s">
        <v>165</v>
      </c>
      <c r="D27" s="154" t="s">
        <v>173</v>
      </c>
      <c r="E27" s="164" t="s">
        <v>175</v>
      </c>
      <c r="F27" s="164" t="s">
        <v>154</v>
      </c>
      <c r="G27" s="157" t="s">
        <v>155</v>
      </c>
      <c r="H27" s="149"/>
      <c r="I27" s="149" t="s">
        <v>112</v>
      </c>
      <c r="J27" s="148">
        <f t="shared" si="1"/>
        <v>5</v>
      </c>
      <c r="K27" s="149"/>
      <c r="L27" s="150">
        <v>46388</v>
      </c>
      <c r="M27" s="150">
        <v>46752</v>
      </c>
      <c r="N27" s="20" t="s">
        <v>27</v>
      </c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>
        <v>5</v>
      </c>
      <c r="Z27" s="44"/>
      <c r="AA27" s="44"/>
      <c r="AB27" s="44"/>
      <c r="AC27" s="45"/>
    </row>
    <row r="28" spans="1:29" s="152" customFormat="1" ht="75" x14ac:dyDescent="0.25">
      <c r="A28" s="203"/>
      <c r="B28" s="146"/>
      <c r="C28" s="154" t="s">
        <v>165</v>
      </c>
      <c r="D28" s="154" t="s">
        <v>174</v>
      </c>
      <c r="E28" s="164" t="s">
        <v>176</v>
      </c>
      <c r="F28" s="164" t="s">
        <v>154</v>
      </c>
      <c r="G28" s="157" t="s">
        <v>177</v>
      </c>
      <c r="H28" s="149"/>
      <c r="I28" s="149" t="s">
        <v>112</v>
      </c>
      <c r="J28" s="148">
        <f t="shared" si="1"/>
        <v>16</v>
      </c>
      <c r="K28" s="149"/>
      <c r="L28" s="150">
        <v>46388</v>
      </c>
      <c r="M28" s="150">
        <v>46752</v>
      </c>
      <c r="N28" s="20" t="s">
        <v>27</v>
      </c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>
        <v>16</v>
      </c>
      <c r="Z28" s="44"/>
      <c r="AA28" s="44"/>
      <c r="AB28" s="44"/>
      <c r="AC28" s="45"/>
    </row>
    <row r="29" spans="1:29" s="152" customFormat="1" ht="75" x14ac:dyDescent="0.25">
      <c r="A29" s="202">
        <v>85</v>
      </c>
      <c r="B29" s="146"/>
      <c r="C29" s="154" t="s">
        <v>165</v>
      </c>
      <c r="D29" s="154" t="s">
        <v>173</v>
      </c>
      <c r="E29" s="164" t="s">
        <v>175</v>
      </c>
      <c r="F29" s="164" t="s">
        <v>154</v>
      </c>
      <c r="G29" s="157" t="s">
        <v>155</v>
      </c>
      <c r="H29" s="149"/>
      <c r="I29" s="149" t="s">
        <v>112</v>
      </c>
      <c r="J29" s="148">
        <f t="shared" si="1"/>
        <v>5</v>
      </c>
      <c r="K29" s="149"/>
      <c r="L29" s="150">
        <v>46753</v>
      </c>
      <c r="M29" s="150">
        <v>47118</v>
      </c>
      <c r="N29" s="20" t="s">
        <v>27</v>
      </c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>
        <v>5</v>
      </c>
      <c r="AA29" s="44"/>
      <c r="AB29" s="44"/>
      <c r="AC29" s="45"/>
    </row>
    <row r="30" spans="1:29" s="152" customFormat="1" ht="75" x14ac:dyDescent="0.25">
      <c r="A30" s="203"/>
      <c r="B30" s="146"/>
      <c r="C30" s="154" t="s">
        <v>165</v>
      </c>
      <c r="D30" s="154" t="s">
        <v>174</v>
      </c>
      <c r="E30" s="164" t="s">
        <v>176</v>
      </c>
      <c r="F30" s="164" t="s">
        <v>154</v>
      </c>
      <c r="G30" s="157" t="s">
        <v>177</v>
      </c>
      <c r="H30" s="149"/>
      <c r="I30" s="149" t="s">
        <v>112</v>
      </c>
      <c r="J30" s="148">
        <f t="shared" si="1"/>
        <v>16</v>
      </c>
      <c r="K30" s="149"/>
      <c r="L30" s="150">
        <v>46753</v>
      </c>
      <c r="M30" s="150">
        <v>47118</v>
      </c>
      <c r="N30" s="20" t="s">
        <v>27</v>
      </c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>
        <v>16</v>
      </c>
      <c r="AA30" s="44"/>
      <c r="AB30" s="44"/>
      <c r="AC30" s="45"/>
    </row>
    <row r="31" spans="1:29" s="152" customFormat="1" ht="75" x14ac:dyDescent="0.25">
      <c r="A31" s="202">
        <v>88</v>
      </c>
      <c r="B31" s="146"/>
      <c r="C31" s="154" t="s">
        <v>165</v>
      </c>
      <c r="D31" s="154" t="s">
        <v>173</v>
      </c>
      <c r="E31" s="164" t="s">
        <v>175</v>
      </c>
      <c r="F31" s="164" t="s">
        <v>154</v>
      </c>
      <c r="G31" s="157" t="s">
        <v>155</v>
      </c>
      <c r="H31" s="149"/>
      <c r="I31" s="149" t="s">
        <v>112</v>
      </c>
      <c r="J31" s="148">
        <f t="shared" si="1"/>
        <v>5</v>
      </c>
      <c r="K31" s="149"/>
      <c r="L31" s="150">
        <v>47119</v>
      </c>
      <c r="M31" s="150">
        <v>47483</v>
      </c>
      <c r="N31" s="20" t="s">
        <v>27</v>
      </c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>
        <v>5</v>
      </c>
      <c r="AB31" s="44"/>
      <c r="AC31" s="45"/>
    </row>
    <row r="32" spans="1:29" s="152" customFormat="1" ht="75" x14ac:dyDescent="0.25">
      <c r="A32" s="203"/>
      <c r="B32" s="146"/>
      <c r="C32" s="154" t="s">
        <v>165</v>
      </c>
      <c r="D32" s="154" t="s">
        <v>174</v>
      </c>
      <c r="E32" s="164" t="s">
        <v>176</v>
      </c>
      <c r="F32" s="164" t="s">
        <v>154</v>
      </c>
      <c r="G32" s="157" t="s">
        <v>177</v>
      </c>
      <c r="H32" s="149"/>
      <c r="I32" s="149" t="s">
        <v>112</v>
      </c>
      <c r="J32" s="148">
        <f t="shared" si="1"/>
        <v>16</v>
      </c>
      <c r="K32" s="149"/>
      <c r="L32" s="150">
        <v>47119</v>
      </c>
      <c r="M32" s="150">
        <v>47483</v>
      </c>
      <c r="N32" s="20" t="s">
        <v>27</v>
      </c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>
        <v>16</v>
      </c>
      <c r="AB32" s="44"/>
      <c r="AC32" s="45"/>
    </row>
    <row r="33" spans="1:29" s="152" customFormat="1" ht="75" x14ac:dyDescent="0.25">
      <c r="A33" s="202">
        <v>90</v>
      </c>
      <c r="B33" s="146"/>
      <c r="C33" s="154" t="s">
        <v>165</v>
      </c>
      <c r="D33" s="154" t="s">
        <v>173</v>
      </c>
      <c r="E33" s="164" t="s">
        <v>175</v>
      </c>
      <c r="F33" s="164" t="s">
        <v>154</v>
      </c>
      <c r="G33" s="157" t="s">
        <v>155</v>
      </c>
      <c r="H33" s="149"/>
      <c r="I33" s="149" t="s">
        <v>112</v>
      </c>
      <c r="J33" s="148">
        <f t="shared" si="1"/>
        <v>5</v>
      </c>
      <c r="K33" s="149"/>
      <c r="L33" s="150">
        <v>47484</v>
      </c>
      <c r="M33" s="150">
        <v>47848</v>
      </c>
      <c r="N33" s="20" t="s">
        <v>27</v>
      </c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>
        <v>5</v>
      </c>
      <c r="AC33" s="45"/>
    </row>
    <row r="34" spans="1:29" s="152" customFormat="1" ht="75" x14ac:dyDescent="0.25">
      <c r="A34" s="203"/>
      <c r="B34" s="146"/>
      <c r="C34" s="154" t="s">
        <v>165</v>
      </c>
      <c r="D34" s="154" t="s">
        <v>174</v>
      </c>
      <c r="E34" s="164" t="s">
        <v>176</v>
      </c>
      <c r="F34" s="164" t="s">
        <v>154</v>
      </c>
      <c r="G34" s="157" t="s">
        <v>177</v>
      </c>
      <c r="H34" s="149"/>
      <c r="I34" s="149" t="s">
        <v>112</v>
      </c>
      <c r="J34" s="148">
        <f t="shared" si="1"/>
        <v>16</v>
      </c>
      <c r="K34" s="149"/>
      <c r="L34" s="150">
        <v>47484</v>
      </c>
      <c r="M34" s="150">
        <v>47848</v>
      </c>
      <c r="N34" s="20" t="s">
        <v>27</v>
      </c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>
        <v>16</v>
      </c>
      <c r="AC34" s="45"/>
    </row>
    <row r="35" spans="1:29" s="152" customFormat="1" ht="75" x14ac:dyDescent="0.25">
      <c r="A35" s="202">
        <v>92</v>
      </c>
      <c r="B35" s="146"/>
      <c r="C35" s="154" t="s">
        <v>165</v>
      </c>
      <c r="D35" s="154" t="s">
        <v>173</v>
      </c>
      <c r="E35" s="164" t="s">
        <v>175</v>
      </c>
      <c r="F35" s="164" t="s">
        <v>154</v>
      </c>
      <c r="G35" s="157" t="s">
        <v>155</v>
      </c>
      <c r="H35" s="149"/>
      <c r="I35" s="149" t="s">
        <v>112</v>
      </c>
      <c r="J35" s="148">
        <f t="shared" si="1"/>
        <v>5</v>
      </c>
      <c r="K35" s="149"/>
      <c r="L35" s="150">
        <v>47849</v>
      </c>
      <c r="M35" s="150">
        <v>48213</v>
      </c>
      <c r="N35" s="20" t="s">
        <v>27</v>
      </c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>
        <v>5</v>
      </c>
    </row>
    <row r="36" spans="1:29" s="152" customFormat="1" ht="75" x14ac:dyDescent="0.25">
      <c r="A36" s="203"/>
      <c r="B36" s="146"/>
      <c r="C36" s="154" t="s">
        <v>165</v>
      </c>
      <c r="D36" s="154" t="s">
        <v>174</v>
      </c>
      <c r="E36" s="164" t="s">
        <v>176</v>
      </c>
      <c r="F36" s="164" t="s">
        <v>154</v>
      </c>
      <c r="G36" s="157" t="s">
        <v>177</v>
      </c>
      <c r="H36" s="149"/>
      <c r="I36" s="149" t="s">
        <v>112</v>
      </c>
      <c r="J36" s="148">
        <f t="shared" si="1"/>
        <v>16</v>
      </c>
      <c r="K36" s="149"/>
      <c r="L36" s="150">
        <v>47849</v>
      </c>
      <c r="M36" s="150">
        <v>48213</v>
      </c>
      <c r="N36" s="20" t="s">
        <v>27</v>
      </c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>
        <v>16</v>
      </c>
    </row>
    <row r="37" spans="1:29" x14ac:dyDescent="0.25">
      <c r="A37" s="1"/>
      <c r="B37" s="21"/>
      <c r="C37" s="31"/>
      <c r="D37" s="31"/>
      <c r="E37" s="33"/>
      <c r="F37" s="41"/>
      <c r="G37" s="31"/>
      <c r="H37" s="22"/>
      <c r="I37" s="22"/>
      <c r="J37" s="2"/>
      <c r="K37" s="22"/>
      <c r="L37" s="81"/>
      <c r="M37" s="81"/>
      <c r="N37" s="20"/>
      <c r="O37" s="42"/>
      <c r="P37" s="43"/>
      <c r="Q37" s="43"/>
      <c r="R37" s="43"/>
      <c r="S37" s="43"/>
      <c r="T37" s="44"/>
      <c r="U37" s="44"/>
      <c r="V37" s="44"/>
      <c r="W37" s="44"/>
      <c r="X37" s="44"/>
      <c r="Y37" s="44"/>
      <c r="Z37" s="44"/>
      <c r="AA37" s="44"/>
      <c r="AB37" s="44"/>
      <c r="AC37" s="45"/>
    </row>
    <row r="38" spans="1:29" x14ac:dyDescent="0.25">
      <c r="A38" s="16"/>
      <c r="B38" s="17" t="s">
        <v>3</v>
      </c>
      <c r="C38" s="9"/>
      <c r="D38" s="9"/>
      <c r="E38" s="9"/>
      <c r="F38" s="9"/>
      <c r="G38" s="9"/>
      <c r="H38" s="18"/>
      <c r="I38" s="18"/>
      <c r="J38" s="34"/>
      <c r="K38" s="18"/>
      <c r="L38" s="77"/>
      <c r="M38" s="77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68"/>
    </row>
    <row r="39" spans="1:29" s="152" customFormat="1" ht="105" x14ac:dyDescent="0.25">
      <c r="A39" s="145">
        <v>7</v>
      </c>
      <c r="B39" s="146"/>
      <c r="C39" s="154" t="s">
        <v>107</v>
      </c>
      <c r="D39" s="156" t="s">
        <v>108</v>
      </c>
      <c r="E39" s="157" t="s">
        <v>109</v>
      </c>
      <c r="F39" s="158" t="s">
        <v>110</v>
      </c>
      <c r="G39" s="157" t="s">
        <v>111</v>
      </c>
      <c r="H39" s="149"/>
      <c r="I39" s="149" t="s">
        <v>112</v>
      </c>
      <c r="J39" s="148">
        <f t="shared" ref="J39:J50" si="2">SUM(O39:AC39)</f>
        <v>12</v>
      </c>
      <c r="K39" s="149"/>
      <c r="L39" s="150">
        <v>42736</v>
      </c>
      <c r="M39" s="150">
        <v>43100</v>
      </c>
      <c r="N39" s="20" t="s">
        <v>25</v>
      </c>
      <c r="O39" s="42">
        <v>12</v>
      </c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s="152" customFormat="1" ht="105" x14ac:dyDescent="0.25">
      <c r="A40" s="145">
        <v>11</v>
      </c>
      <c r="B40" s="146"/>
      <c r="C40" s="154" t="s">
        <v>122</v>
      </c>
      <c r="D40" s="156" t="s">
        <v>123</v>
      </c>
      <c r="E40" s="157" t="s">
        <v>109</v>
      </c>
      <c r="F40" s="158" t="s">
        <v>110</v>
      </c>
      <c r="G40" s="157" t="s">
        <v>111</v>
      </c>
      <c r="H40" s="149"/>
      <c r="I40" s="149" t="s">
        <v>112</v>
      </c>
      <c r="J40" s="148">
        <f t="shared" si="2"/>
        <v>20</v>
      </c>
      <c r="K40" s="149"/>
      <c r="L40" s="150">
        <v>42736</v>
      </c>
      <c r="M40" s="150">
        <v>43100</v>
      </c>
      <c r="N40" s="20" t="s">
        <v>25</v>
      </c>
      <c r="O40" s="42">
        <v>20</v>
      </c>
      <c r="P40" s="43"/>
      <c r="Q40" s="43"/>
      <c r="R40" s="43"/>
      <c r="S40" s="43"/>
      <c r="T40" s="44"/>
      <c r="U40" s="44"/>
      <c r="V40" s="44"/>
      <c r="W40" s="44"/>
      <c r="X40" s="44"/>
      <c r="Y40" s="44"/>
      <c r="Z40" s="44"/>
      <c r="AA40" s="44"/>
      <c r="AB40" s="44"/>
      <c r="AC40" s="45"/>
    </row>
    <row r="41" spans="1:29" s="152" customFormat="1" ht="105" x14ac:dyDescent="0.25">
      <c r="A41" s="145">
        <v>26</v>
      </c>
      <c r="B41" s="146"/>
      <c r="C41" s="154" t="s">
        <v>133</v>
      </c>
      <c r="D41" s="155" t="s">
        <v>134</v>
      </c>
      <c r="E41" s="157" t="s">
        <v>109</v>
      </c>
      <c r="F41" s="158" t="s">
        <v>110</v>
      </c>
      <c r="G41" s="157" t="s">
        <v>111</v>
      </c>
      <c r="H41" s="149"/>
      <c r="I41" s="149" t="s">
        <v>112</v>
      </c>
      <c r="J41" s="148">
        <f t="shared" si="2"/>
        <v>49</v>
      </c>
      <c r="K41" s="149"/>
      <c r="L41" s="150">
        <v>43101</v>
      </c>
      <c r="M41" s="150">
        <v>43465</v>
      </c>
      <c r="N41" s="20" t="s">
        <v>26</v>
      </c>
      <c r="O41" s="42"/>
      <c r="P41" s="43">
        <v>49</v>
      </c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s="152" customFormat="1" ht="105" x14ac:dyDescent="0.25">
      <c r="A42" s="145">
        <v>67</v>
      </c>
      <c r="B42" s="146"/>
      <c r="C42" s="154" t="s">
        <v>165</v>
      </c>
      <c r="D42" s="156" t="s">
        <v>178</v>
      </c>
      <c r="E42" s="157" t="s">
        <v>109</v>
      </c>
      <c r="F42" s="158" t="s">
        <v>110</v>
      </c>
      <c r="G42" s="157" t="s">
        <v>111</v>
      </c>
      <c r="H42" s="149"/>
      <c r="I42" s="149" t="s">
        <v>112</v>
      </c>
      <c r="J42" s="148">
        <f t="shared" si="2"/>
        <v>48</v>
      </c>
      <c r="K42" s="149"/>
      <c r="L42" s="150">
        <v>44927</v>
      </c>
      <c r="M42" s="150">
        <v>45291</v>
      </c>
      <c r="N42" s="20" t="s">
        <v>27</v>
      </c>
      <c r="O42" s="42"/>
      <c r="P42" s="43"/>
      <c r="Q42" s="43"/>
      <c r="R42" s="43"/>
      <c r="S42" s="43"/>
      <c r="T42" s="44"/>
      <c r="U42" s="44">
        <v>48</v>
      </c>
      <c r="V42" s="44"/>
      <c r="W42" s="44"/>
      <c r="X42" s="44"/>
      <c r="Y42" s="44"/>
      <c r="Z42" s="44"/>
      <c r="AA42" s="44"/>
      <c r="AB42" s="44"/>
      <c r="AC42" s="45"/>
    </row>
    <row r="43" spans="1:29" s="152" customFormat="1" ht="105" x14ac:dyDescent="0.25">
      <c r="A43" s="145">
        <v>71</v>
      </c>
      <c r="B43" s="146"/>
      <c r="C43" s="154" t="s">
        <v>165</v>
      </c>
      <c r="D43" s="156" t="s">
        <v>178</v>
      </c>
      <c r="E43" s="157" t="s">
        <v>109</v>
      </c>
      <c r="F43" s="158" t="s">
        <v>110</v>
      </c>
      <c r="G43" s="157" t="s">
        <v>111</v>
      </c>
      <c r="H43" s="149"/>
      <c r="I43" s="149" t="s">
        <v>112</v>
      </c>
      <c r="J43" s="148">
        <f t="shared" si="2"/>
        <v>48</v>
      </c>
      <c r="K43" s="149"/>
      <c r="L43" s="150">
        <v>45292</v>
      </c>
      <c r="M43" s="150">
        <v>45657</v>
      </c>
      <c r="N43" s="20" t="s">
        <v>27</v>
      </c>
      <c r="O43" s="42"/>
      <c r="P43" s="43"/>
      <c r="Q43" s="43"/>
      <c r="R43" s="43"/>
      <c r="S43" s="43"/>
      <c r="T43" s="44"/>
      <c r="U43" s="44"/>
      <c r="V43" s="44">
        <v>48</v>
      </c>
      <c r="W43" s="44"/>
      <c r="X43" s="44"/>
      <c r="Y43" s="44"/>
      <c r="Z43" s="44"/>
      <c r="AA43" s="44"/>
      <c r="AB43" s="44"/>
      <c r="AC43" s="45"/>
    </row>
    <row r="44" spans="1:29" s="152" customFormat="1" ht="105" x14ac:dyDescent="0.25">
      <c r="A44" s="145">
        <v>73</v>
      </c>
      <c r="B44" s="146"/>
      <c r="C44" s="154" t="s">
        <v>165</v>
      </c>
      <c r="D44" s="156" t="s">
        <v>178</v>
      </c>
      <c r="E44" s="157" t="s">
        <v>109</v>
      </c>
      <c r="F44" s="158" t="s">
        <v>110</v>
      </c>
      <c r="G44" s="157" t="s">
        <v>111</v>
      </c>
      <c r="H44" s="149"/>
      <c r="I44" s="149" t="s">
        <v>112</v>
      </c>
      <c r="J44" s="148">
        <f t="shared" si="2"/>
        <v>48</v>
      </c>
      <c r="K44" s="149"/>
      <c r="L44" s="150">
        <v>45658</v>
      </c>
      <c r="M44" s="150">
        <v>46022</v>
      </c>
      <c r="N44" s="20" t="s">
        <v>27</v>
      </c>
      <c r="O44" s="42"/>
      <c r="P44" s="43"/>
      <c r="Q44" s="43"/>
      <c r="R44" s="43"/>
      <c r="S44" s="43"/>
      <c r="T44" s="44"/>
      <c r="U44" s="44"/>
      <c r="V44" s="44"/>
      <c r="W44" s="44">
        <v>48</v>
      </c>
      <c r="X44" s="44"/>
      <c r="Y44" s="44"/>
      <c r="Z44" s="44"/>
      <c r="AA44" s="44"/>
      <c r="AB44" s="44"/>
      <c r="AC44" s="45"/>
    </row>
    <row r="45" spans="1:29" s="152" customFormat="1" ht="105" x14ac:dyDescent="0.25">
      <c r="A45" s="145">
        <v>76</v>
      </c>
      <c r="B45" s="146"/>
      <c r="C45" s="154" t="s">
        <v>165</v>
      </c>
      <c r="D45" s="156" t="s">
        <v>178</v>
      </c>
      <c r="E45" s="157" t="s">
        <v>109</v>
      </c>
      <c r="F45" s="158" t="s">
        <v>110</v>
      </c>
      <c r="G45" s="157" t="s">
        <v>111</v>
      </c>
      <c r="H45" s="149"/>
      <c r="I45" s="149" t="s">
        <v>112</v>
      </c>
      <c r="J45" s="148">
        <f t="shared" si="2"/>
        <v>48</v>
      </c>
      <c r="K45" s="149"/>
      <c r="L45" s="150">
        <v>46023</v>
      </c>
      <c r="M45" s="150">
        <v>46387</v>
      </c>
      <c r="N45" s="20" t="s">
        <v>27</v>
      </c>
      <c r="O45" s="42"/>
      <c r="P45" s="43"/>
      <c r="Q45" s="43"/>
      <c r="R45" s="43"/>
      <c r="S45" s="43"/>
      <c r="T45" s="44"/>
      <c r="U45" s="44"/>
      <c r="V45" s="44"/>
      <c r="W45" s="44"/>
      <c r="X45" s="44">
        <v>48</v>
      </c>
      <c r="Y45" s="44"/>
      <c r="Z45" s="44"/>
      <c r="AA45" s="44"/>
      <c r="AB45" s="44"/>
      <c r="AC45" s="45"/>
    </row>
    <row r="46" spans="1:29" s="152" customFormat="1" ht="105" x14ac:dyDescent="0.25">
      <c r="A46" s="145">
        <v>81</v>
      </c>
      <c r="B46" s="146"/>
      <c r="C46" s="154" t="s">
        <v>165</v>
      </c>
      <c r="D46" s="156" t="s">
        <v>178</v>
      </c>
      <c r="E46" s="157" t="s">
        <v>109</v>
      </c>
      <c r="F46" s="158" t="s">
        <v>110</v>
      </c>
      <c r="G46" s="157" t="s">
        <v>111</v>
      </c>
      <c r="H46" s="149"/>
      <c r="I46" s="149" t="s">
        <v>112</v>
      </c>
      <c r="J46" s="148">
        <f t="shared" si="2"/>
        <v>48</v>
      </c>
      <c r="K46" s="149"/>
      <c r="L46" s="150">
        <v>46388</v>
      </c>
      <c r="M46" s="150">
        <v>46752</v>
      </c>
      <c r="N46" s="20" t="s">
        <v>27</v>
      </c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>
        <v>48</v>
      </c>
      <c r="Z46" s="44"/>
      <c r="AA46" s="44"/>
      <c r="AB46" s="44"/>
      <c r="AC46" s="45"/>
    </row>
    <row r="47" spans="1:29" s="152" customFormat="1" ht="105" x14ac:dyDescent="0.25">
      <c r="A47" s="145">
        <v>86</v>
      </c>
      <c r="B47" s="146"/>
      <c r="C47" s="154" t="s">
        <v>165</v>
      </c>
      <c r="D47" s="156" t="s">
        <v>178</v>
      </c>
      <c r="E47" s="157" t="s">
        <v>109</v>
      </c>
      <c r="F47" s="158" t="s">
        <v>110</v>
      </c>
      <c r="G47" s="157" t="s">
        <v>111</v>
      </c>
      <c r="H47" s="149"/>
      <c r="I47" s="149" t="s">
        <v>112</v>
      </c>
      <c r="J47" s="148">
        <f t="shared" si="2"/>
        <v>48</v>
      </c>
      <c r="K47" s="149"/>
      <c r="L47" s="150">
        <v>46753</v>
      </c>
      <c r="M47" s="150">
        <v>47118</v>
      </c>
      <c r="N47" s="20" t="s">
        <v>27</v>
      </c>
      <c r="O47" s="42"/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>
        <v>48</v>
      </c>
      <c r="AA47" s="44"/>
      <c r="AB47" s="44"/>
      <c r="AC47" s="45"/>
    </row>
    <row r="48" spans="1:29" s="152" customFormat="1" ht="105" x14ac:dyDescent="0.25">
      <c r="A48" s="145">
        <v>89</v>
      </c>
      <c r="B48" s="146"/>
      <c r="C48" s="154" t="s">
        <v>165</v>
      </c>
      <c r="D48" s="156" t="s">
        <v>178</v>
      </c>
      <c r="E48" s="157" t="s">
        <v>109</v>
      </c>
      <c r="F48" s="158" t="s">
        <v>110</v>
      </c>
      <c r="G48" s="157" t="s">
        <v>111</v>
      </c>
      <c r="H48" s="149"/>
      <c r="I48" s="149" t="s">
        <v>112</v>
      </c>
      <c r="J48" s="148">
        <f t="shared" si="2"/>
        <v>48</v>
      </c>
      <c r="K48" s="149"/>
      <c r="L48" s="150">
        <v>47119</v>
      </c>
      <c r="M48" s="150">
        <v>47483</v>
      </c>
      <c r="N48" s="20" t="s">
        <v>27</v>
      </c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>
        <v>48</v>
      </c>
      <c r="AB48" s="44"/>
      <c r="AC48" s="45"/>
    </row>
    <row r="49" spans="1:29" s="152" customFormat="1" ht="105" x14ac:dyDescent="0.25">
      <c r="A49" s="145">
        <v>91</v>
      </c>
      <c r="B49" s="146"/>
      <c r="C49" s="154" t="s">
        <v>165</v>
      </c>
      <c r="D49" s="156" t="s">
        <v>178</v>
      </c>
      <c r="E49" s="157" t="s">
        <v>109</v>
      </c>
      <c r="F49" s="158" t="s">
        <v>110</v>
      </c>
      <c r="G49" s="157" t="s">
        <v>111</v>
      </c>
      <c r="H49" s="149"/>
      <c r="I49" s="149" t="s">
        <v>112</v>
      </c>
      <c r="J49" s="148">
        <f t="shared" si="2"/>
        <v>48</v>
      </c>
      <c r="K49" s="149"/>
      <c r="L49" s="150">
        <v>47484</v>
      </c>
      <c r="M49" s="150">
        <v>47848</v>
      </c>
      <c r="N49" s="20" t="s">
        <v>27</v>
      </c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>
        <v>48</v>
      </c>
      <c r="AC49" s="45"/>
    </row>
    <row r="50" spans="1:29" s="152" customFormat="1" ht="105" x14ac:dyDescent="0.25">
      <c r="A50" s="145">
        <v>93</v>
      </c>
      <c r="B50" s="146"/>
      <c r="C50" s="154" t="s">
        <v>165</v>
      </c>
      <c r="D50" s="156" t="s">
        <v>178</v>
      </c>
      <c r="E50" s="157" t="s">
        <v>109</v>
      </c>
      <c r="F50" s="158" t="s">
        <v>110</v>
      </c>
      <c r="G50" s="157" t="s">
        <v>111</v>
      </c>
      <c r="H50" s="149"/>
      <c r="I50" s="149" t="s">
        <v>112</v>
      </c>
      <c r="J50" s="148">
        <f t="shared" si="2"/>
        <v>48</v>
      </c>
      <c r="K50" s="149"/>
      <c r="L50" s="150">
        <v>47849</v>
      </c>
      <c r="M50" s="150">
        <v>48213</v>
      </c>
      <c r="N50" s="20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>
        <v>48</v>
      </c>
    </row>
    <row r="51" spans="1:29" ht="15.75" thickBot="1" x14ac:dyDescent="0.3">
      <c r="A51" s="1"/>
      <c r="B51" s="21"/>
      <c r="C51" s="31"/>
      <c r="D51" s="35"/>
      <c r="E51" s="31"/>
      <c r="F51" s="66"/>
      <c r="G51" s="31"/>
      <c r="H51" s="22"/>
      <c r="I51" s="22"/>
      <c r="J51" s="2"/>
      <c r="K51" s="22"/>
      <c r="L51" s="81"/>
      <c r="M51" s="81"/>
      <c r="N51" s="20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ht="15.75" thickBot="1" x14ac:dyDescent="0.3">
      <c r="A52" s="101"/>
      <c r="B52" s="59" t="s">
        <v>0</v>
      </c>
      <c r="C52" s="59"/>
      <c r="D52" s="59"/>
      <c r="E52" s="59"/>
      <c r="F52" s="59"/>
      <c r="G52" s="59"/>
      <c r="H52" s="59"/>
      <c r="I52" s="59"/>
      <c r="J52" s="59">
        <f>SUM(J12:J39)</f>
        <v>924</v>
      </c>
      <c r="K52" s="59"/>
      <c r="L52" s="85"/>
      <c r="M52" s="85"/>
      <c r="N52" s="102"/>
      <c r="O52" s="103"/>
      <c r="P52" s="104"/>
      <c r="Q52" s="104"/>
      <c r="R52" s="104"/>
      <c r="S52" s="104"/>
      <c r="T52" s="105"/>
      <c r="U52" s="105"/>
      <c r="V52" s="105"/>
      <c r="W52" s="105"/>
      <c r="X52" s="105"/>
      <c r="Y52" s="105"/>
      <c r="Z52" s="105"/>
      <c r="AA52" s="105"/>
      <c r="AB52" s="105"/>
      <c r="AC52" s="106"/>
    </row>
    <row r="53" spans="1:29" x14ac:dyDescent="0.25">
      <c r="A53" s="24"/>
      <c r="B53" s="25"/>
      <c r="C53" s="25"/>
      <c r="D53" s="25"/>
      <c r="E53" s="25"/>
      <c r="F53" s="25"/>
      <c r="G53" s="25"/>
      <c r="H53" s="25"/>
      <c r="I53" s="26"/>
      <c r="L53" s="78"/>
      <c r="M53" s="78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</row>
    <row r="54" spans="1:29" x14ac:dyDescent="0.25">
      <c r="A54" s="201" t="s">
        <v>42</v>
      </c>
      <c r="B54" s="201"/>
      <c r="C54" s="201"/>
      <c r="D54" s="25"/>
      <c r="E54" s="25"/>
      <c r="F54" s="25"/>
      <c r="G54" s="25"/>
      <c r="H54" s="25"/>
      <c r="I54" s="26"/>
      <c r="L54" s="78"/>
      <c r="M54" s="78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</row>
    <row r="55" spans="1:29" x14ac:dyDescent="0.25">
      <c r="A55" s="10"/>
      <c r="B55" s="6"/>
      <c r="C55" s="40" t="s">
        <v>6</v>
      </c>
      <c r="D55" s="40" t="s">
        <v>5</v>
      </c>
      <c r="E55" s="10"/>
      <c r="F55" s="10"/>
      <c r="G55" s="10"/>
      <c r="H55" s="8"/>
      <c r="I55" s="11"/>
      <c r="J55" s="8"/>
      <c r="K55" s="11"/>
      <c r="L55" s="79"/>
      <c r="M55" s="80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2"/>
      <c r="B56" s="13" t="s">
        <v>43</v>
      </c>
      <c r="C56" s="14"/>
      <c r="D56" s="14"/>
      <c r="E56" s="14"/>
      <c r="F56" s="14"/>
      <c r="G56" s="14"/>
      <c r="H56" s="15"/>
      <c r="I56" s="9"/>
      <c r="J56" s="15"/>
      <c r="K56" s="9"/>
      <c r="L56" s="82"/>
      <c r="M56" s="77"/>
      <c r="N56" s="9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x14ac:dyDescent="0.25">
      <c r="A57" s="16"/>
      <c r="B57" s="17" t="s">
        <v>1</v>
      </c>
      <c r="C57" s="9"/>
      <c r="D57" s="9"/>
      <c r="E57" s="9"/>
      <c r="F57" s="9"/>
      <c r="G57" s="9"/>
      <c r="H57" s="15"/>
      <c r="I57" s="18"/>
      <c r="J57" s="15"/>
      <c r="K57" s="18"/>
      <c r="L57" s="82"/>
      <c r="M57" s="77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68"/>
    </row>
    <row r="58" spans="1:29" s="23" customFormat="1" x14ac:dyDescent="0.25">
      <c r="A58" s="1"/>
      <c r="B58" s="21"/>
      <c r="C58" s="2"/>
      <c r="D58" s="2"/>
      <c r="E58" s="2"/>
      <c r="F58" s="2"/>
      <c r="G58" s="2"/>
      <c r="H58" s="75"/>
      <c r="I58" s="22"/>
      <c r="J58" s="75"/>
      <c r="K58" s="22"/>
      <c r="L58" s="87"/>
      <c r="M58" s="81"/>
      <c r="N58" s="22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x14ac:dyDescent="0.25">
      <c r="A59" s="16"/>
      <c r="B59" s="17" t="s">
        <v>2</v>
      </c>
      <c r="C59" s="9"/>
      <c r="D59" s="9"/>
      <c r="E59" s="9"/>
      <c r="F59" s="9"/>
      <c r="G59" s="9"/>
      <c r="H59" s="18"/>
      <c r="I59" s="18"/>
      <c r="J59" s="18"/>
      <c r="K59" s="18"/>
      <c r="L59" s="77"/>
      <c r="M59" s="77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8"/>
    </row>
    <row r="60" spans="1:29" x14ac:dyDescent="0.25">
      <c r="A60" s="1"/>
      <c r="B60" s="21"/>
      <c r="C60" s="32"/>
      <c r="D60" s="2"/>
      <c r="E60" s="76"/>
      <c r="F60" s="76"/>
      <c r="G60" s="76"/>
      <c r="H60" s="22"/>
      <c r="I60" s="22"/>
      <c r="J60" s="2"/>
      <c r="K60" s="22"/>
      <c r="L60" s="81"/>
      <c r="M60" s="81"/>
      <c r="N60" s="37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x14ac:dyDescent="0.25">
      <c r="A61" s="16"/>
      <c r="B61" s="17" t="s">
        <v>3</v>
      </c>
      <c r="C61" s="9"/>
      <c r="D61" s="9"/>
      <c r="E61" s="9"/>
      <c r="F61" s="9"/>
      <c r="G61" s="9"/>
      <c r="H61" s="18"/>
      <c r="I61" s="18"/>
      <c r="J61" s="34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152" customFormat="1" ht="120" x14ac:dyDescent="0.25">
      <c r="A62" s="145">
        <v>40</v>
      </c>
      <c r="B62" s="146"/>
      <c r="C62" s="154" t="s">
        <v>144</v>
      </c>
      <c r="D62" s="156" t="s">
        <v>145</v>
      </c>
      <c r="E62" s="76" t="s">
        <v>146</v>
      </c>
      <c r="F62" s="76" t="s">
        <v>147</v>
      </c>
      <c r="G62" s="76" t="s">
        <v>148</v>
      </c>
      <c r="H62" s="149"/>
      <c r="I62" s="149" t="s">
        <v>112</v>
      </c>
      <c r="J62" s="148">
        <f>SUM(O62:AC62)</f>
        <v>8</v>
      </c>
      <c r="K62" s="149"/>
      <c r="L62" s="150">
        <v>43556</v>
      </c>
      <c r="M62" s="150">
        <v>43830</v>
      </c>
      <c r="N62" s="20" t="s">
        <v>26</v>
      </c>
      <c r="O62" s="42"/>
      <c r="P62" s="43"/>
      <c r="Q62" s="43">
        <v>8</v>
      </c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152" customFormat="1" ht="120" x14ac:dyDescent="0.25">
      <c r="A63" s="145">
        <v>45</v>
      </c>
      <c r="B63" s="146"/>
      <c r="C63" s="154" t="s">
        <v>161</v>
      </c>
      <c r="D63" s="156" t="s">
        <v>159</v>
      </c>
      <c r="E63" s="76" t="s">
        <v>146</v>
      </c>
      <c r="F63" s="76" t="s">
        <v>147</v>
      </c>
      <c r="G63" s="76" t="s">
        <v>148</v>
      </c>
      <c r="H63" s="149"/>
      <c r="I63" s="149" t="s">
        <v>112</v>
      </c>
      <c r="J63" s="148">
        <f>SUM(O63:AC63)</f>
        <v>55</v>
      </c>
      <c r="K63" s="149"/>
      <c r="L63" s="150">
        <v>43922</v>
      </c>
      <c r="M63" s="150">
        <v>44196</v>
      </c>
      <c r="N63" s="20" t="s">
        <v>26</v>
      </c>
      <c r="O63" s="42"/>
      <c r="P63" s="43"/>
      <c r="Q63" s="43"/>
      <c r="R63" s="43">
        <v>55</v>
      </c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152" customFormat="1" ht="120" x14ac:dyDescent="0.25">
      <c r="A64" s="145">
        <v>46</v>
      </c>
      <c r="B64" s="146"/>
      <c r="C64" s="154" t="s">
        <v>160</v>
      </c>
      <c r="D64" s="156" t="s">
        <v>162</v>
      </c>
      <c r="E64" s="76" t="s">
        <v>146</v>
      </c>
      <c r="F64" s="76" t="s">
        <v>147</v>
      </c>
      <c r="G64" s="76" t="s">
        <v>148</v>
      </c>
      <c r="H64" s="149"/>
      <c r="I64" s="149" t="s">
        <v>112</v>
      </c>
      <c r="J64" s="148">
        <f>SUM(O64:AC64)</f>
        <v>168</v>
      </c>
      <c r="K64" s="149"/>
      <c r="L64" s="150">
        <v>43922</v>
      </c>
      <c r="M64" s="150">
        <v>44196</v>
      </c>
      <c r="N64" s="20" t="s">
        <v>26</v>
      </c>
      <c r="O64" s="42"/>
      <c r="P64" s="43"/>
      <c r="Q64" s="43"/>
      <c r="R64" s="43">
        <v>168</v>
      </c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 x14ac:dyDescent="0.25">
      <c r="A65" s="1"/>
      <c r="B65" s="21"/>
      <c r="C65" s="32"/>
      <c r="D65" s="2"/>
      <c r="E65" s="76"/>
      <c r="F65" s="76"/>
      <c r="G65" s="76"/>
      <c r="H65" s="22"/>
      <c r="I65" s="22"/>
      <c r="J65" s="2"/>
      <c r="K65" s="22"/>
      <c r="L65" s="81"/>
      <c r="M65" s="81"/>
      <c r="N65" s="37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x14ac:dyDescent="0.25">
      <c r="A66" s="16"/>
      <c r="B66" s="18" t="s">
        <v>45</v>
      </c>
      <c r="C66" s="9"/>
      <c r="D66" s="9"/>
      <c r="E66" s="9"/>
      <c r="F66" s="9"/>
      <c r="G66" s="9"/>
      <c r="H66" s="18"/>
      <c r="I66" s="18"/>
      <c r="J66" s="18"/>
      <c r="K66" s="18"/>
      <c r="L66" s="77"/>
      <c r="M66" s="77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68"/>
    </row>
    <row r="67" spans="1:29" s="23" customFormat="1" x14ac:dyDescent="0.25">
      <c r="A67" s="69"/>
      <c r="B67" s="70" t="s">
        <v>1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 x14ac:dyDescent="0.25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 x14ac:dyDescent="0.25">
      <c r="A69" s="69"/>
      <c r="B69" s="70" t="s">
        <v>2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s="152" customFormat="1" ht="105" x14ac:dyDescent="0.25">
      <c r="A70" s="145">
        <v>69</v>
      </c>
      <c r="B70" s="146"/>
      <c r="C70" s="148" t="s">
        <v>181</v>
      </c>
      <c r="D70" s="148" t="s">
        <v>182</v>
      </c>
      <c r="E70" s="164" t="s">
        <v>130</v>
      </c>
      <c r="F70" s="164" t="s">
        <v>183</v>
      </c>
      <c r="G70" s="157" t="s">
        <v>132</v>
      </c>
      <c r="H70" s="149"/>
      <c r="I70" s="149" t="s">
        <v>112</v>
      </c>
      <c r="J70" s="148">
        <f>SUM(O70:AC70)</f>
        <v>800</v>
      </c>
      <c r="K70" s="149"/>
      <c r="L70" s="150">
        <v>45383</v>
      </c>
      <c r="M70" s="150">
        <v>46022</v>
      </c>
      <c r="N70" s="124" t="s">
        <v>27</v>
      </c>
      <c r="O70" s="42"/>
      <c r="P70" s="43"/>
      <c r="Q70" s="43"/>
      <c r="R70" s="43"/>
      <c r="S70" s="43"/>
      <c r="T70" s="44"/>
      <c r="U70" s="44"/>
      <c r="V70" s="44">
        <v>400</v>
      </c>
      <c r="W70" s="44">
        <v>400</v>
      </c>
      <c r="X70" s="44"/>
      <c r="Y70" s="44"/>
      <c r="Z70" s="44"/>
      <c r="AA70" s="44"/>
      <c r="AB70" s="44"/>
      <c r="AC70" s="45"/>
    </row>
    <row r="71" spans="1:29" x14ac:dyDescent="0.25">
      <c r="A71" s="1"/>
      <c r="B71" s="21"/>
      <c r="C71" s="2"/>
      <c r="D71" s="2"/>
      <c r="E71" s="2"/>
      <c r="F71" s="2"/>
      <c r="G71" s="2"/>
      <c r="H71" s="22"/>
      <c r="I71" s="22"/>
      <c r="J71" s="22"/>
      <c r="K71" s="22"/>
      <c r="L71" s="81"/>
      <c r="M71" s="81"/>
      <c r="N71" s="6"/>
      <c r="O71" s="42"/>
      <c r="P71" s="43"/>
      <c r="Q71" s="43"/>
      <c r="R71" s="43"/>
      <c r="S71" s="43"/>
      <c r="T71" s="44"/>
      <c r="U71" s="44"/>
      <c r="V71" s="44"/>
      <c r="W71" s="44"/>
      <c r="X71" s="44"/>
      <c r="Y71" s="44"/>
      <c r="Z71" s="44"/>
      <c r="AA71" s="44"/>
      <c r="AB71" s="44"/>
      <c r="AC71" s="45"/>
    </row>
    <row r="72" spans="1:29" s="23" customFormat="1" x14ac:dyDescent="0.25">
      <c r="A72" s="69"/>
      <c r="B72" s="70" t="s">
        <v>3</v>
      </c>
      <c r="C72" s="34"/>
      <c r="D72" s="34"/>
      <c r="E72" s="34"/>
      <c r="F72" s="34"/>
      <c r="G72" s="34"/>
      <c r="H72" s="71"/>
      <c r="I72" s="71"/>
      <c r="J72" s="71"/>
      <c r="K72" s="71"/>
      <c r="L72" s="86"/>
      <c r="M72" s="86"/>
      <c r="N72" s="73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2"/>
    </row>
    <row r="73" spans="1:29" ht="15.75" thickBot="1" x14ac:dyDescent="0.3">
      <c r="A73" s="93"/>
      <c r="B73" s="94"/>
      <c r="C73" s="96"/>
      <c r="D73" s="96"/>
      <c r="E73" s="96"/>
      <c r="F73" s="96"/>
      <c r="G73" s="96"/>
      <c r="H73" s="95"/>
      <c r="I73" s="95"/>
      <c r="J73" s="95"/>
      <c r="K73" s="95"/>
      <c r="L73" s="97"/>
      <c r="M73" s="97"/>
      <c r="N73" s="107"/>
      <c r="O73" s="98"/>
      <c r="P73" s="99"/>
      <c r="Q73" s="99"/>
      <c r="R73" s="99"/>
      <c r="S73" s="99"/>
      <c r="T73" s="100"/>
      <c r="U73" s="100"/>
      <c r="V73" s="100"/>
      <c r="W73" s="100"/>
      <c r="X73" s="100"/>
      <c r="Y73" s="100"/>
      <c r="Z73" s="100"/>
      <c r="AA73" s="100"/>
      <c r="AB73" s="100"/>
      <c r="AC73" s="89"/>
    </row>
    <row r="74" spans="1:29" ht="15.75" thickBot="1" x14ac:dyDescent="0.3">
      <c r="A74" s="115"/>
      <c r="B74" s="116" t="s">
        <v>46</v>
      </c>
      <c r="C74" s="117"/>
      <c r="D74" s="117"/>
      <c r="E74" s="117"/>
      <c r="F74" s="117"/>
      <c r="G74" s="117"/>
      <c r="H74" s="118"/>
      <c r="I74" s="118"/>
      <c r="J74" s="118">
        <f>SUM(J56:J73)</f>
        <v>1031</v>
      </c>
      <c r="K74" s="118"/>
      <c r="L74" s="119"/>
      <c r="M74" s="119"/>
      <c r="N74" s="102"/>
      <c r="O74" s="120"/>
      <c r="P74" s="121"/>
      <c r="Q74" s="121"/>
      <c r="R74" s="121"/>
      <c r="S74" s="121"/>
      <c r="T74" s="122"/>
      <c r="U74" s="122"/>
      <c r="V74" s="122"/>
      <c r="W74" s="122"/>
      <c r="X74" s="122"/>
      <c r="Y74" s="122"/>
      <c r="Z74" s="122"/>
      <c r="AA74" s="122"/>
      <c r="AB74" s="122"/>
      <c r="AC74" s="123"/>
    </row>
    <row r="75" spans="1:29" ht="15.75" thickBot="1" x14ac:dyDescent="0.3">
      <c r="A75" s="108"/>
      <c r="B75" s="109"/>
      <c r="C75" s="110"/>
      <c r="D75" s="110"/>
      <c r="E75" s="110"/>
      <c r="F75" s="110"/>
      <c r="G75" s="110"/>
      <c r="H75" s="111"/>
      <c r="I75" s="111"/>
      <c r="J75" s="112"/>
      <c r="K75" s="112"/>
      <c r="L75" s="113"/>
      <c r="M75" s="113"/>
      <c r="N75" s="112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114"/>
    </row>
    <row r="76" spans="1:29" x14ac:dyDescent="0.25">
      <c r="A76" s="201" t="s">
        <v>47</v>
      </c>
      <c r="B76" s="201"/>
      <c r="C76" s="201"/>
      <c r="D76" s="25"/>
      <c r="E76" s="25"/>
      <c r="F76" s="25"/>
      <c r="G76" s="25"/>
      <c r="H76" s="25"/>
      <c r="I76" s="26"/>
      <c r="L76" s="78"/>
      <c r="M76" s="78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</row>
    <row r="77" spans="1:29" x14ac:dyDescent="0.25">
      <c r="A77" s="10"/>
      <c r="B77" s="6"/>
      <c r="C77" s="40" t="s">
        <v>6</v>
      </c>
      <c r="D77" s="40" t="s">
        <v>5</v>
      </c>
      <c r="E77" s="10"/>
      <c r="F77" s="10"/>
      <c r="G77" s="10"/>
      <c r="H77" s="8"/>
      <c r="I77" s="11"/>
      <c r="J77" s="8"/>
      <c r="K77" s="11"/>
      <c r="L77" s="79"/>
      <c r="M77" s="80"/>
      <c r="N77" s="6"/>
      <c r="O77" s="42"/>
      <c r="P77" s="43"/>
      <c r="Q77" s="43"/>
      <c r="R77" s="43"/>
      <c r="S77" s="43"/>
      <c r="T77" s="44"/>
      <c r="U77" s="44"/>
      <c r="V77" s="44"/>
      <c r="W77" s="44"/>
      <c r="X77" s="44"/>
      <c r="Y77" s="44"/>
      <c r="Z77" s="44"/>
      <c r="AA77" s="44"/>
      <c r="AB77" s="44"/>
      <c r="AC77" s="45"/>
    </row>
    <row r="78" spans="1:29" x14ac:dyDescent="0.25">
      <c r="A78" s="12"/>
      <c r="B78" s="13" t="s">
        <v>48</v>
      </c>
      <c r="C78" s="14"/>
      <c r="D78" s="14"/>
      <c r="E78" s="14"/>
      <c r="F78" s="14"/>
      <c r="G78" s="14"/>
      <c r="H78" s="15"/>
      <c r="I78" s="9"/>
      <c r="J78" s="15"/>
      <c r="K78" s="9"/>
      <c r="L78" s="82"/>
      <c r="M78" s="77"/>
      <c r="N78" s="9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68"/>
    </row>
    <row r="79" spans="1:29" x14ac:dyDescent="0.25">
      <c r="A79" s="16"/>
      <c r="B79" s="17" t="s">
        <v>1</v>
      </c>
      <c r="C79" s="9"/>
      <c r="D79" s="9"/>
      <c r="E79" s="9"/>
      <c r="F79" s="9"/>
      <c r="G79" s="9"/>
      <c r="H79" s="15"/>
      <c r="I79" s="18"/>
      <c r="J79" s="15"/>
      <c r="K79" s="18"/>
      <c r="L79" s="82"/>
      <c r="M79" s="77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68"/>
    </row>
    <row r="80" spans="1:29" s="151" customFormat="1" ht="90" x14ac:dyDescent="0.25">
      <c r="A80" s="145">
        <v>6</v>
      </c>
      <c r="B80" s="146"/>
      <c r="C80" s="147" t="s">
        <v>105</v>
      </c>
      <c r="D80" s="148" t="s">
        <v>55</v>
      </c>
      <c r="E80" s="140" t="s">
        <v>97</v>
      </c>
      <c r="F80" s="140" t="s">
        <v>104</v>
      </c>
      <c r="G80" s="140" t="s">
        <v>99</v>
      </c>
      <c r="H80" s="149"/>
      <c r="I80" s="149" t="s">
        <v>106</v>
      </c>
      <c r="J80" s="148">
        <f t="shared" ref="J80:J91" si="3">SUM(O80:AC80)</f>
        <v>280</v>
      </c>
      <c r="K80" s="149"/>
      <c r="L80" s="150">
        <v>42795</v>
      </c>
      <c r="M80" s="150">
        <v>42825</v>
      </c>
      <c r="N80" s="141" t="s">
        <v>25</v>
      </c>
      <c r="O80" s="142">
        <v>280</v>
      </c>
      <c r="P80" s="126"/>
      <c r="Q80" s="126"/>
      <c r="R80" s="126"/>
      <c r="S80" s="126"/>
      <c r="T80" s="143"/>
      <c r="U80" s="143"/>
      <c r="V80" s="143"/>
      <c r="W80" s="143"/>
      <c r="X80" s="143"/>
      <c r="Y80" s="143"/>
      <c r="Z80" s="143"/>
      <c r="AA80" s="143"/>
      <c r="AB80" s="143"/>
      <c r="AC80" s="144"/>
    </row>
    <row r="81" spans="1:29" s="151" customFormat="1" ht="90" x14ac:dyDescent="0.25">
      <c r="A81" s="145">
        <v>19</v>
      </c>
      <c r="B81" s="146"/>
      <c r="C81" s="147" t="s">
        <v>87</v>
      </c>
      <c r="D81" s="148" t="s">
        <v>96</v>
      </c>
      <c r="E81" s="140" t="s">
        <v>97</v>
      </c>
      <c r="F81" s="140" t="s">
        <v>98</v>
      </c>
      <c r="G81" s="140" t="s">
        <v>99</v>
      </c>
      <c r="H81" s="149"/>
      <c r="I81" s="149" t="s">
        <v>87</v>
      </c>
      <c r="J81" s="148">
        <f t="shared" si="3"/>
        <v>482</v>
      </c>
      <c r="K81" s="149"/>
      <c r="L81" s="150">
        <v>42826</v>
      </c>
      <c r="M81" s="150">
        <v>43100</v>
      </c>
      <c r="N81" s="37" t="s">
        <v>25</v>
      </c>
      <c r="O81" s="142">
        <v>482</v>
      </c>
      <c r="P81" s="126"/>
      <c r="Q81" s="126"/>
      <c r="R81" s="126"/>
      <c r="S81" s="126"/>
      <c r="T81" s="143"/>
      <c r="U81" s="143"/>
      <c r="V81" s="143"/>
      <c r="W81" s="143"/>
      <c r="X81" s="143"/>
      <c r="Y81" s="143"/>
      <c r="Z81" s="143"/>
      <c r="AA81" s="143"/>
      <c r="AB81" s="143"/>
      <c r="AC81" s="144"/>
    </row>
    <row r="82" spans="1:29" s="151" customFormat="1" ht="90" x14ac:dyDescent="0.25">
      <c r="A82" s="145">
        <v>37</v>
      </c>
      <c r="B82" s="146"/>
      <c r="C82" s="147" t="s">
        <v>87</v>
      </c>
      <c r="D82" s="148" t="s">
        <v>96</v>
      </c>
      <c r="E82" s="140" t="s">
        <v>97</v>
      </c>
      <c r="F82" s="140" t="s">
        <v>98</v>
      </c>
      <c r="G82" s="140" t="s">
        <v>99</v>
      </c>
      <c r="H82" s="149"/>
      <c r="I82" s="149" t="s">
        <v>87</v>
      </c>
      <c r="J82" s="148">
        <f t="shared" si="3"/>
        <v>2352</v>
      </c>
      <c r="K82" s="149"/>
      <c r="L82" s="150">
        <v>43191</v>
      </c>
      <c r="M82" s="150">
        <v>44561</v>
      </c>
      <c r="N82" s="37" t="s">
        <v>26</v>
      </c>
      <c r="O82" s="142"/>
      <c r="P82" s="126">
        <v>569</v>
      </c>
      <c r="Q82" s="126">
        <v>586</v>
      </c>
      <c r="R82" s="126">
        <v>571</v>
      </c>
      <c r="S82" s="126">
        <v>626</v>
      </c>
      <c r="T82" s="143"/>
      <c r="U82" s="143"/>
      <c r="V82" s="143"/>
      <c r="W82" s="143"/>
      <c r="X82" s="143"/>
      <c r="Y82" s="143"/>
      <c r="Z82" s="143"/>
      <c r="AA82" s="143"/>
      <c r="AB82" s="143"/>
      <c r="AC82" s="144"/>
    </row>
    <row r="83" spans="1:29" s="151" customFormat="1" ht="90" x14ac:dyDescent="0.25">
      <c r="A83" s="145">
        <v>41</v>
      </c>
      <c r="B83" s="146"/>
      <c r="C83" s="147" t="s">
        <v>149</v>
      </c>
      <c r="D83" s="148" t="s">
        <v>150</v>
      </c>
      <c r="E83" s="140" t="s">
        <v>97</v>
      </c>
      <c r="F83" s="140" t="s">
        <v>104</v>
      </c>
      <c r="G83" s="140" t="s">
        <v>99</v>
      </c>
      <c r="H83" s="149"/>
      <c r="I83" s="149" t="s">
        <v>106</v>
      </c>
      <c r="J83" s="148">
        <f t="shared" si="3"/>
        <v>80</v>
      </c>
      <c r="K83" s="149"/>
      <c r="L83" s="150">
        <v>43556</v>
      </c>
      <c r="M83" s="150">
        <v>43585</v>
      </c>
      <c r="N83" s="141" t="s">
        <v>26</v>
      </c>
      <c r="O83" s="142"/>
      <c r="P83" s="126"/>
      <c r="Q83" s="126">
        <v>80</v>
      </c>
      <c r="R83" s="126"/>
      <c r="S83" s="126"/>
      <c r="T83" s="143"/>
      <c r="U83" s="143"/>
      <c r="V83" s="143"/>
      <c r="W83" s="143"/>
      <c r="X83" s="143"/>
      <c r="Y83" s="143"/>
      <c r="Z83" s="143"/>
      <c r="AA83" s="143"/>
      <c r="AB83" s="143"/>
      <c r="AC83" s="144"/>
    </row>
    <row r="84" spans="1:29" s="151" customFormat="1" ht="90" x14ac:dyDescent="0.25">
      <c r="A84" s="145">
        <v>47</v>
      </c>
      <c r="B84" s="146"/>
      <c r="C84" s="153" t="s">
        <v>163</v>
      </c>
      <c r="D84" s="148" t="s">
        <v>164</v>
      </c>
      <c r="E84" s="140" t="s">
        <v>97</v>
      </c>
      <c r="F84" s="140" t="s">
        <v>104</v>
      </c>
      <c r="G84" s="140" t="s">
        <v>99</v>
      </c>
      <c r="H84" s="149"/>
      <c r="I84" s="149" t="s">
        <v>106</v>
      </c>
      <c r="J84" s="148">
        <f t="shared" si="3"/>
        <v>168</v>
      </c>
      <c r="K84" s="149"/>
      <c r="L84" s="150">
        <v>44287</v>
      </c>
      <c r="M84" s="150">
        <v>44316</v>
      </c>
      <c r="N84" s="141" t="s">
        <v>26</v>
      </c>
      <c r="O84" s="142"/>
      <c r="P84" s="126"/>
      <c r="Q84" s="126"/>
      <c r="R84" s="126"/>
      <c r="S84" s="126">
        <v>168</v>
      </c>
      <c r="T84" s="143"/>
      <c r="U84" s="143"/>
      <c r="V84" s="143"/>
      <c r="W84" s="143"/>
      <c r="X84" s="143"/>
      <c r="Y84" s="143"/>
      <c r="Z84" s="143"/>
      <c r="AA84" s="143"/>
      <c r="AB84" s="143"/>
      <c r="AC84" s="144"/>
    </row>
    <row r="85" spans="1:29" s="151" customFormat="1" ht="90" x14ac:dyDescent="0.25">
      <c r="A85" s="145">
        <v>49</v>
      </c>
      <c r="B85" s="146"/>
      <c r="C85" s="153" t="s">
        <v>169</v>
      </c>
      <c r="D85" s="148" t="s">
        <v>170</v>
      </c>
      <c r="E85" s="140" t="s">
        <v>97</v>
      </c>
      <c r="F85" s="140" t="s">
        <v>104</v>
      </c>
      <c r="G85" s="140" t="s">
        <v>99</v>
      </c>
      <c r="H85" s="149"/>
      <c r="I85" s="149" t="s">
        <v>106</v>
      </c>
      <c r="J85" s="148">
        <f t="shared" si="3"/>
        <v>176</v>
      </c>
      <c r="K85" s="149"/>
      <c r="L85" s="150">
        <v>44652</v>
      </c>
      <c r="M85" s="150">
        <v>44926</v>
      </c>
      <c r="N85" s="141" t="s">
        <v>27</v>
      </c>
      <c r="O85" s="142"/>
      <c r="P85" s="126"/>
      <c r="Q85" s="126"/>
      <c r="R85" s="126"/>
      <c r="S85" s="126"/>
      <c r="T85" s="143">
        <v>176</v>
      </c>
      <c r="U85" s="143"/>
      <c r="V85" s="143"/>
      <c r="W85" s="143"/>
      <c r="X85" s="143"/>
      <c r="Y85" s="143"/>
      <c r="Z85" s="143"/>
      <c r="AA85" s="143"/>
      <c r="AB85" s="143"/>
      <c r="AC85" s="144"/>
    </row>
    <row r="86" spans="1:29" s="152" customFormat="1" ht="90" x14ac:dyDescent="0.25">
      <c r="A86" s="145">
        <v>58</v>
      </c>
      <c r="B86" s="146"/>
      <c r="C86" s="147" t="s">
        <v>87</v>
      </c>
      <c r="D86" s="148" t="s">
        <v>96</v>
      </c>
      <c r="E86" s="140" t="s">
        <v>97</v>
      </c>
      <c r="F86" s="140" t="s">
        <v>98</v>
      </c>
      <c r="G86" s="140" t="s">
        <v>99</v>
      </c>
      <c r="H86" s="149"/>
      <c r="I86" s="149" t="s">
        <v>87</v>
      </c>
      <c r="J86" s="148">
        <f t="shared" si="3"/>
        <v>1750</v>
      </c>
      <c r="K86" s="149"/>
      <c r="L86" s="150">
        <v>44652</v>
      </c>
      <c r="M86" s="150">
        <v>48213</v>
      </c>
      <c r="N86" s="37" t="s">
        <v>27</v>
      </c>
      <c r="O86" s="42"/>
      <c r="P86" s="43"/>
      <c r="Q86" s="43"/>
      <c r="R86" s="43"/>
      <c r="S86" s="43"/>
      <c r="T86" s="44">
        <v>240</v>
      </c>
      <c r="U86" s="44">
        <v>150</v>
      </c>
      <c r="V86" s="44">
        <v>160</v>
      </c>
      <c r="W86" s="44">
        <v>160</v>
      </c>
      <c r="X86" s="44">
        <v>170</v>
      </c>
      <c r="Y86" s="44">
        <v>140</v>
      </c>
      <c r="Z86" s="44">
        <v>250</v>
      </c>
      <c r="AA86" s="44">
        <v>160</v>
      </c>
      <c r="AB86" s="44">
        <v>160</v>
      </c>
      <c r="AC86" s="45">
        <v>160</v>
      </c>
    </row>
    <row r="87" spans="1:29" s="152" customFormat="1" ht="90" x14ac:dyDescent="0.25">
      <c r="A87" s="145">
        <v>59</v>
      </c>
      <c r="B87" s="146"/>
      <c r="C87" s="147" t="s">
        <v>87</v>
      </c>
      <c r="D87" s="148" t="s">
        <v>128</v>
      </c>
      <c r="E87" s="140" t="s">
        <v>97</v>
      </c>
      <c r="F87" s="140" t="s">
        <v>104</v>
      </c>
      <c r="G87" s="140" t="s">
        <v>99</v>
      </c>
      <c r="H87" s="149"/>
      <c r="I87" s="149" t="s">
        <v>87</v>
      </c>
      <c r="J87" s="148">
        <f t="shared" si="3"/>
        <v>1665</v>
      </c>
      <c r="K87" s="149"/>
      <c r="L87" s="150">
        <v>44652</v>
      </c>
      <c r="M87" s="150">
        <v>48213</v>
      </c>
      <c r="N87" s="37" t="s">
        <v>27</v>
      </c>
      <c r="O87" s="42"/>
      <c r="P87" s="43"/>
      <c r="Q87" s="43"/>
      <c r="R87" s="43"/>
      <c r="S87" s="43"/>
      <c r="T87" s="44">
        <v>130</v>
      </c>
      <c r="U87" s="44">
        <v>151</v>
      </c>
      <c r="V87" s="44">
        <v>165</v>
      </c>
      <c r="W87" s="44">
        <v>165</v>
      </c>
      <c r="X87" s="44">
        <v>171</v>
      </c>
      <c r="Y87" s="44">
        <v>137</v>
      </c>
      <c r="Z87" s="44">
        <v>251</v>
      </c>
      <c r="AA87" s="44">
        <v>165</v>
      </c>
      <c r="AB87" s="44">
        <v>165</v>
      </c>
      <c r="AC87" s="45">
        <v>165</v>
      </c>
    </row>
    <row r="88" spans="1:29" s="151" customFormat="1" ht="90" x14ac:dyDescent="0.25">
      <c r="A88" s="145">
        <v>68</v>
      </c>
      <c r="B88" s="146"/>
      <c r="C88" s="147" t="s">
        <v>179</v>
      </c>
      <c r="D88" s="148" t="s">
        <v>180</v>
      </c>
      <c r="E88" s="140" t="s">
        <v>97</v>
      </c>
      <c r="F88" s="140" t="s">
        <v>104</v>
      </c>
      <c r="G88" s="140" t="s">
        <v>99</v>
      </c>
      <c r="H88" s="149"/>
      <c r="I88" s="149" t="s">
        <v>106</v>
      </c>
      <c r="J88" s="148">
        <f t="shared" si="3"/>
        <v>424</v>
      </c>
      <c r="K88" s="149"/>
      <c r="L88" s="150">
        <v>45017</v>
      </c>
      <c r="M88" s="150">
        <v>45046</v>
      </c>
      <c r="N88" s="141" t="s">
        <v>27</v>
      </c>
      <c r="O88" s="142"/>
      <c r="P88" s="126"/>
      <c r="Q88" s="126"/>
      <c r="R88" s="126"/>
      <c r="S88" s="126"/>
      <c r="T88" s="143"/>
      <c r="U88" s="143">
        <v>424</v>
      </c>
      <c r="V88" s="143"/>
      <c r="W88" s="143"/>
      <c r="X88" s="143"/>
      <c r="Y88" s="143"/>
      <c r="Z88" s="143"/>
      <c r="AA88" s="143"/>
      <c r="AB88" s="143"/>
      <c r="AC88" s="144"/>
    </row>
    <row r="89" spans="1:29" s="151" customFormat="1" ht="90" x14ac:dyDescent="0.25">
      <c r="A89" s="145">
        <v>74</v>
      </c>
      <c r="B89" s="146"/>
      <c r="C89" s="147" t="s">
        <v>171</v>
      </c>
      <c r="D89" s="148" t="s">
        <v>184</v>
      </c>
      <c r="E89" s="140" t="s">
        <v>97</v>
      </c>
      <c r="F89" s="140" t="s">
        <v>104</v>
      </c>
      <c r="G89" s="140" t="s">
        <v>99</v>
      </c>
      <c r="H89" s="149"/>
      <c r="I89" s="149" t="s">
        <v>106</v>
      </c>
      <c r="J89" s="148">
        <f t="shared" si="3"/>
        <v>336</v>
      </c>
      <c r="K89" s="149"/>
      <c r="L89" s="150">
        <v>46113</v>
      </c>
      <c r="M89" s="150">
        <v>46142</v>
      </c>
      <c r="N89" s="141" t="s">
        <v>27</v>
      </c>
      <c r="O89" s="142"/>
      <c r="P89" s="126"/>
      <c r="Q89" s="126"/>
      <c r="R89" s="126"/>
      <c r="S89" s="126"/>
      <c r="T89" s="143"/>
      <c r="U89" s="143"/>
      <c r="V89" s="143"/>
      <c r="W89" s="143"/>
      <c r="X89" s="143">
        <v>336</v>
      </c>
      <c r="Y89" s="143"/>
      <c r="Z89" s="143"/>
      <c r="AA89" s="143"/>
      <c r="AB89" s="143"/>
      <c r="AC89" s="144"/>
    </row>
    <row r="90" spans="1:29" s="151" customFormat="1" ht="90" x14ac:dyDescent="0.25">
      <c r="A90" s="145">
        <v>83</v>
      </c>
      <c r="B90" s="146"/>
      <c r="C90" s="153" t="s">
        <v>188</v>
      </c>
      <c r="D90" s="148" t="s">
        <v>189</v>
      </c>
      <c r="E90" s="140" t="s">
        <v>97</v>
      </c>
      <c r="F90" s="140" t="s">
        <v>104</v>
      </c>
      <c r="G90" s="140" t="s">
        <v>99</v>
      </c>
      <c r="H90" s="149"/>
      <c r="I90" s="149" t="s">
        <v>106</v>
      </c>
      <c r="J90" s="148">
        <f t="shared" si="3"/>
        <v>200</v>
      </c>
      <c r="K90" s="149"/>
      <c r="L90" s="150">
        <v>46844</v>
      </c>
      <c r="M90" s="150">
        <v>46873</v>
      </c>
      <c r="N90" s="141" t="s">
        <v>27</v>
      </c>
      <c r="O90" s="142"/>
      <c r="P90" s="126"/>
      <c r="Q90" s="126"/>
      <c r="R90" s="126"/>
      <c r="S90" s="126"/>
      <c r="T90" s="143"/>
      <c r="U90" s="143"/>
      <c r="V90" s="143"/>
      <c r="W90" s="143"/>
      <c r="X90" s="143"/>
      <c r="Y90" s="143"/>
      <c r="Z90" s="143">
        <v>200</v>
      </c>
      <c r="AA90" s="143"/>
      <c r="AB90" s="143"/>
      <c r="AC90" s="144"/>
    </row>
    <row r="91" spans="1:29" s="151" customFormat="1" ht="90" x14ac:dyDescent="0.25">
      <c r="A91" s="145">
        <v>87</v>
      </c>
      <c r="B91" s="146"/>
      <c r="C91" s="153" t="s">
        <v>190</v>
      </c>
      <c r="D91" s="148" t="s">
        <v>55</v>
      </c>
      <c r="E91" s="140" t="s">
        <v>97</v>
      </c>
      <c r="F91" s="140" t="s">
        <v>104</v>
      </c>
      <c r="G91" s="140" t="s">
        <v>99</v>
      </c>
      <c r="H91" s="149"/>
      <c r="I91" s="149" t="s">
        <v>106</v>
      </c>
      <c r="J91" s="148">
        <f t="shared" si="3"/>
        <v>1200</v>
      </c>
      <c r="K91" s="149"/>
      <c r="L91" s="150">
        <v>47209</v>
      </c>
      <c r="M91" s="150">
        <v>47968</v>
      </c>
      <c r="N91" s="141" t="s">
        <v>27</v>
      </c>
      <c r="O91" s="142"/>
      <c r="P91" s="126"/>
      <c r="Q91" s="126"/>
      <c r="R91" s="126"/>
      <c r="S91" s="126"/>
      <c r="T91" s="143"/>
      <c r="U91" s="143"/>
      <c r="V91" s="143"/>
      <c r="W91" s="143"/>
      <c r="X91" s="143"/>
      <c r="Y91" s="143"/>
      <c r="Z91" s="143"/>
      <c r="AA91" s="143">
        <v>400</v>
      </c>
      <c r="AB91" s="143">
        <v>400</v>
      </c>
      <c r="AC91" s="144">
        <v>400</v>
      </c>
    </row>
    <row r="92" spans="1:29" s="23" customFormat="1" x14ac:dyDescent="0.25">
      <c r="A92" s="1"/>
      <c r="B92" s="21"/>
      <c r="C92" s="2"/>
      <c r="D92" s="2"/>
      <c r="E92" s="2"/>
      <c r="F92" s="2"/>
      <c r="G92" s="2"/>
      <c r="H92" s="75"/>
      <c r="I92" s="22"/>
      <c r="J92" s="75"/>
      <c r="K92" s="22"/>
      <c r="L92" s="87"/>
      <c r="M92" s="81"/>
      <c r="N92" s="22"/>
      <c r="O92" s="42"/>
      <c r="P92" s="43"/>
      <c r="Q92" s="43"/>
      <c r="R92" s="43"/>
      <c r="S92" s="43"/>
      <c r="T92" s="44"/>
      <c r="U92" s="44"/>
      <c r="V92" s="44"/>
      <c r="W92" s="44"/>
      <c r="X92" s="44"/>
      <c r="Y92" s="44"/>
      <c r="Z92" s="44"/>
      <c r="AA92" s="44"/>
      <c r="AB92" s="44"/>
      <c r="AC92" s="45"/>
    </row>
    <row r="93" spans="1:29" x14ac:dyDescent="0.25">
      <c r="A93" s="16"/>
      <c r="B93" s="17" t="s">
        <v>2</v>
      </c>
      <c r="C93" s="9"/>
      <c r="D93" s="9"/>
      <c r="E93" s="9"/>
      <c r="F93" s="9"/>
      <c r="G93" s="9"/>
      <c r="H93" s="18"/>
      <c r="I93" s="18"/>
      <c r="J93" s="18"/>
      <c r="K93" s="18"/>
      <c r="L93" s="77"/>
      <c r="M93" s="77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68"/>
    </row>
    <row r="94" spans="1:29" x14ac:dyDescent="0.25">
      <c r="A94" s="1"/>
      <c r="B94" s="21"/>
      <c r="C94" s="32"/>
      <c r="D94" s="2"/>
      <c r="E94" s="76"/>
      <c r="F94" s="76"/>
      <c r="G94" s="76"/>
      <c r="H94" s="22"/>
      <c r="I94" s="22"/>
      <c r="J94" s="2"/>
      <c r="K94" s="22"/>
      <c r="L94" s="81"/>
      <c r="M94" s="81"/>
      <c r="N94" s="37"/>
      <c r="O94" s="42"/>
      <c r="P94" s="43"/>
      <c r="Q94" s="43"/>
      <c r="R94" s="43"/>
      <c r="S94" s="43"/>
      <c r="T94" s="44"/>
      <c r="U94" s="44"/>
      <c r="V94" s="44"/>
      <c r="W94" s="44"/>
      <c r="X94" s="44"/>
      <c r="Y94" s="44"/>
      <c r="Z94" s="44"/>
      <c r="AA94" s="44"/>
      <c r="AB94" s="44"/>
      <c r="AC94" s="45"/>
    </row>
    <row r="95" spans="1:29" x14ac:dyDescent="0.25">
      <c r="A95" s="16"/>
      <c r="B95" s="17" t="s">
        <v>3</v>
      </c>
      <c r="C95" s="9"/>
      <c r="D95" s="9"/>
      <c r="E95" s="9"/>
      <c r="F95" s="9"/>
      <c r="G95" s="9"/>
      <c r="H95" s="18"/>
      <c r="I95" s="18"/>
      <c r="J95" s="34"/>
      <c r="K95" s="18"/>
      <c r="L95" s="77"/>
      <c r="M95" s="77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68"/>
    </row>
    <row r="96" spans="1:29" x14ac:dyDescent="0.25">
      <c r="A96" s="1"/>
      <c r="B96" s="21"/>
      <c r="C96" s="32"/>
      <c r="D96" s="2"/>
      <c r="E96" s="76"/>
      <c r="F96" s="76"/>
      <c r="G96" s="76"/>
      <c r="H96" s="22"/>
      <c r="I96" s="22"/>
      <c r="J96" s="2"/>
      <c r="K96" s="22"/>
      <c r="L96" s="81"/>
      <c r="M96" s="81"/>
      <c r="N96" s="37"/>
      <c r="O96" s="42"/>
      <c r="P96" s="43"/>
      <c r="Q96" s="43"/>
      <c r="R96" s="43"/>
      <c r="S96" s="43"/>
      <c r="T96" s="44"/>
      <c r="U96" s="44"/>
      <c r="V96" s="44"/>
      <c r="W96" s="44"/>
      <c r="X96" s="44"/>
      <c r="Y96" s="44"/>
      <c r="Z96" s="44"/>
      <c r="AA96" s="44"/>
      <c r="AB96" s="44"/>
      <c r="AC96" s="45"/>
    </row>
    <row r="97" spans="1:29" x14ac:dyDescent="0.25">
      <c r="A97" s="16"/>
      <c r="B97" s="18" t="s">
        <v>49</v>
      </c>
      <c r="C97" s="9"/>
      <c r="D97" s="9"/>
      <c r="E97" s="9"/>
      <c r="F97" s="9"/>
      <c r="G97" s="9"/>
      <c r="H97" s="18"/>
      <c r="I97" s="18"/>
      <c r="J97" s="18"/>
      <c r="K97" s="18"/>
      <c r="L97" s="77"/>
      <c r="M97" s="77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68"/>
    </row>
    <row r="98" spans="1:29" s="23" customFormat="1" x14ac:dyDescent="0.25">
      <c r="A98" s="69"/>
      <c r="B98" s="70" t="s">
        <v>1</v>
      </c>
      <c r="C98" s="34"/>
      <c r="D98" s="34"/>
      <c r="E98" s="34"/>
      <c r="F98" s="34"/>
      <c r="G98" s="34"/>
      <c r="H98" s="71"/>
      <c r="I98" s="71"/>
      <c r="J98" s="71"/>
      <c r="K98" s="71"/>
      <c r="L98" s="86"/>
      <c r="M98" s="86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2"/>
    </row>
    <row r="99" spans="1:29" s="152" customFormat="1" ht="120" x14ac:dyDescent="0.25">
      <c r="A99" s="145">
        <v>82</v>
      </c>
      <c r="B99" s="146"/>
      <c r="C99" s="154" t="s">
        <v>151</v>
      </c>
      <c r="D99" s="156" t="s">
        <v>54</v>
      </c>
      <c r="E99" s="76" t="s">
        <v>137</v>
      </c>
      <c r="F99" s="164" t="s">
        <v>138</v>
      </c>
      <c r="G99" s="157" t="s">
        <v>139</v>
      </c>
      <c r="H99" s="149"/>
      <c r="I99" s="149" t="s">
        <v>112</v>
      </c>
      <c r="J99" s="148">
        <f>SUM(O99:AC99)</f>
        <v>400</v>
      </c>
      <c r="K99" s="149"/>
      <c r="L99" s="150">
        <v>46388</v>
      </c>
      <c r="M99" s="150">
        <v>46752</v>
      </c>
      <c r="N99" s="20" t="s">
        <v>27</v>
      </c>
      <c r="O99" s="42"/>
      <c r="P99" s="43"/>
      <c r="Q99" s="43"/>
      <c r="R99" s="43"/>
      <c r="S99" s="43"/>
      <c r="T99" s="44"/>
      <c r="U99" s="44"/>
      <c r="V99" s="44"/>
      <c r="W99" s="44"/>
      <c r="X99" s="44"/>
      <c r="Y99" s="44">
        <v>400</v>
      </c>
      <c r="Z99" s="44"/>
      <c r="AA99" s="44"/>
      <c r="AB99" s="44"/>
      <c r="AC99" s="45"/>
    </row>
    <row r="100" spans="1:29" x14ac:dyDescent="0.25">
      <c r="A100" s="1"/>
      <c r="B100" s="21"/>
      <c r="C100" s="2"/>
      <c r="D100" s="2"/>
      <c r="E100" s="2"/>
      <c r="F100" s="2"/>
      <c r="G100" s="2"/>
      <c r="H100" s="22"/>
      <c r="I100" s="22"/>
      <c r="J100" s="22"/>
      <c r="K100" s="22"/>
      <c r="L100" s="81"/>
      <c r="M100" s="81"/>
      <c r="N100" s="6"/>
      <c r="O100" s="42"/>
      <c r="P100" s="43"/>
      <c r="Q100" s="43"/>
      <c r="R100" s="43"/>
      <c r="S100" s="43"/>
      <c r="T100" s="44"/>
      <c r="U100" s="44"/>
      <c r="V100" s="44"/>
      <c r="W100" s="44"/>
      <c r="X100" s="44"/>
      <c r="Y100" s="44"/>
      <c r="Z100" s="44"/>
      <c r="AA100" s="44"/>
      <c r="AB100" s="44"/>
      <c r="AC100" s="45"/>
    </row>
    <row r="101" spans="1:29" s="23" customFormat="1" x14ac:dyDescent="0.25">
      <c r="A101" s="69"/>
      <c r="B101" s="70" t="s">
        <v>2</v>
      </c>
      <c r="C101" s="34"/>
      <c r="D101" s="34"/>
      <c r="E101" s="34"/>
      <c r="F101" s="34"/>
      <c r="G101" s="34"/>
      <c r="H101" s="71"/>
      <c r="I101" s="71"/>
      <c r="J101" s="71"/>
      <c r="K101" s="71"/>
      <c r="L101" s="86"/>
      <c r="M101" s="86"/>
      <c r="N101" s="73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2"/>
    </row>
    <row r="102" spans="1:29" s="152" customFormat="1" ht="105" x14ac:dyDescent="0.25">
      <c r="A102" s="145">
        <v>25</v>
      </c>
      <c r="B102" s="146"/>
      <c r="C102" s="154" t="s">
        <v>129</v>
      </c>
      <c r="D102" s="156" t="s">
        <v>52</v>
      </c>
      <c r="E102" s="76" t="s">
        <v>130</v>
      </c>
      <c r="F102" s="164" t="s">
        <v>131</v>
      </c>
      <c r="G102" s="157" t="s">
        <v>132</v>
      </c>
      <c r="H102" s="149"/>
      <c r="I102" s="149" t="s">
        <v>112</v>
      </c>
      <c r="J102" s="148">
        <f>SUM(O102:AC102)</f>
        <v>120</v>
      </c>
      <c r="K102" s="149"/>
      <c r="L102" s="150">
        <v>43191</v>
      </c>
      <c r="M102" s="150">
        <v>43465</v>
      </c>
      <c r="N102" s="20" t="s">
        <v>26</v>
      </c>
      <c r="O102" s="42"/>
      <c r="P102" s="43">
        <v>120</v>
      </c>
      <c r="Q102" s="43"/>
      <c r="R102" s="43"/>
      <c r="S102" s="43"/>
      <c r="T102" s="44"/>
      <c r="U102" s="44"/>
      <c r="V102" s="44"/>
      <c r="W102" s="44"/>
      <c r="X102" s="44"/>
      <c r="Y102" s="44"/>
      <c r="Z102" s="44"/>
      <c r="AA102" s="44"/>
      <c r="AB102" s="44"/>
      <c r="AC102" s="45"/>
    </row>
    <row r="103" spans="1:29" s="152" customFormat="1" ht="105" x14ac:dyDescent="0.25">
      <c r="A103" s="145">
        <v>42</v>
      </c>
      <c r="B103" s="146"/>
      <c r="C103" s="154" t="s">
        <v>151</v>
      </c>
      <c r="D103" s="156" t="s">
        <v>52</v>
      </c>
      <c r="E103" s="76" t="s">
        <v>130</v>
      </c>
      <c r="F103" s="164" t="s">
        <v>131</v>
      </c>
      <c r="G103" s="157" t="s">
        <v>132</v>
      </c>
      <c r="H103" s="149"/>
      <c r="I103" s="149" t="s">
        <v>112</v>
      </c>
      <c r="J103" s="148">
        <f>SUM(O103:AC103)</f>
        <v>120</v>
      </c>
      <c r="K103" s="149"/>
      <c r="L103" s="150">
        <v>43466</v>
      </c>
      <c r="M103" s="150">
        <v>43830</v>
      </c>
      <c r="N103" s="20" t="s">
        <v>26</v>
      </c>
      <c r="O103" s="42"/>
      <c r="P103" s="43"/>
      <c r="Q103" s="43">
        <v>120</v>
      </c>
      <c r="R103" s="43"/>
      <c r="S103" s="43"/>
      <c r="T103" s="44"/>
      <c r="U103" s="44"/>
      <c r="V103" s="44"/>
      <c r="W103" s="44"/>
      <c r="X103" s="44"/>
      <c r="Y103" s="44"/>
      <c r="Z103" s="44"/>
      <c r="AA103" s="44"/>
      <c r="AB103" s="44"/>
      <c r="AC103" s="45"/>
    </row>
    <row r="104" spans="1:29" x14ac:dyDescent="0.25">
      <c r="A104" s="1"/>
      <c r="B104" s="21"/>
      <c r="C104" s="2"/>
      <c r="D104" s="2"/>
      <c r="E104" s="2"/>
      <c r="F104" s="2"/>
      <c r="G104" s="2"/>
      <c r="H104" s="22"/>
      <c r="I104" s="22"/>
      <c r="J104" s="22"/>
      <c r="K104" s="22"/>
      <c r="L104" s="81"/>
      <c r="M104" s="81"/>
      <c r="N104" s="6"/>
      <c r="O104" s="42"/>
      <c r="P104" s="43"/>
      <c r="Q104" s="43"/>
      <c r="R104" s="43"/>
      <c r="S104" s="43"/>
      <c r="T104" s="44"/>
      <c r="U104" s="44"/>
      <c r="V104" s="44"/>
      <c r="W104" s="44"/>
      <c r="X104" s="44"/>
      <c r="Y104" s="44"/>
      <c r="Z104" s="44"/>
      <c r="AA104" s="44"/>
      <c r="AB104" s="44"/>
      <c r="AC104" s="45"/>
    </row>
    <row r="105" spans="1:29" s="23" customFormat="1" x14ac:dyDescent="0.25">
      <c r="A105" s="69"/>
      <c r="B105" s="70" t="s">
        <v>3</v>
      </c>
      <c r="C105" s="34"/>
      <c r="D105" s="34"/>
      <c r="E105" s="34"/>
      <c r="F105" s="34"/>
      <c r="G105" s="34"/>
      <c r="H105" s="71"/>
      <c r="I105" s="71"/>
      <c r="J105" s="71"/>
      <c r="K105" s="71"/>
      <c r="L105" s="86"/>
      <c r="M105" s="86"/>
      <c r="N105" s="73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  <c r="AC105" s="72"/>
    </row>
    <row r="106" spans="1:29" x14ac:dyDescent="0.25">
      <c r="A106" s="1"/>
      <c r="B106" s="21"/>
      <c r="C106" s="2"/>
      <c r="D106" s="2"/>
      <c r="E106" s="2"/>
      <c r="F106" s="2"/>
      <c r="G106" s="2"/>
      <c r="H106" s="22"/>
      <c r="I106" s="22"/>
      <c r="J106" s="22"/>
      <c r="K106" s="22"/>
      <c r="L106" s="81"/>
      <c r="M106" s="81"/>
      <c r="N106" s="6"/>
      <c r="O106" s="42"/>
      <c r="P106" s="43"/>
      <c r="Q106" s="43"/>
      <c r="R106" s="43"/>
      <c r="S106" s="43"/>
      <c r="T106" s="44"/>
      <c r="U106" s="44"/>
      <c r="V106" s="44"/>
      <c r="W106" s="44"/>
      <c r="X106" s="44"/>
      <c r="Y106" s="44"/>
      <c r="Z106" s="44"/>
      <c r="AA106" s="44"/>
      <c r="AB106" s="44"/>
      <c r="AC106" s="45"/>
    </row>
    <row r="107" spans="1:29" x14ac:dyDescent="0.25">
      <c r="A107" s="16"/>
      <c r="B107" s="18" t="s">
        <v>50</v>
      </c>
      <c r="C107" s="9"/>
      <c r="D107" s="9"/>
      <c r="E107" s="9"/>
      <c r="F107" s="9"/>
      <c r="G107" s="9"/>
      <c r="H107" s="18"/>
      <c r="I107" s="18"/>
      <c r="J107" s="18"/>
      <c r="K107" s="18"/>
      <c r="L107" s="77"/>
      <c r="M107" s="77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68"/>
    </row>
    <row r="108" spans="1:29" s="23" customFormat="1" x14ac:dyDescent="0.25">
      <c r="A108" s="69"/>
      <c r="B108" s="70" t="s">
        <v>1</v>
      </c>
      <c r="C108" s="34"/>
      <c r="D108" s="34"/>
      <c r="E108" s="34"/>
      <c r="F108" s="34"/>
      <c r="G108" s="34"/>
      <c r="H108" s="71"/>
      <c r="I108" s="71"/>
      <c r="J108" s="71"/>
      <c r="K108" s="71"/>
      <c r="L108" s="86"/>
      <c r="M108" s="86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2"/>
    </row>
    <row r="109" spans="1:29" s="152" customFormat="1" ht="135" x14ac:dyDescent="0.25">
      <c r="A109" s="145">
        <v>27</v>
      </c>
      <c r="B109" s="146"/>
      <c r="C109" s="154" t="s">
        <v>135</v>
      </c>
      <c r="D109" s="156" t="s">
        <v>136</v>
      </c>
      <c r="E109" s="76" t="s">
        <v>137</v>
      </c>
      <c r="F109" s="76" t="s">
        <v>138</v>
      </c>
      <c r="G109" s="76" t="s">
        <v>139</v>
      </c>
      <c r="H109" s="149"/>
      <c r="I109" s="149" t="s">
        <v>112</v>
      </c>
      <c r="J109" s="148">
        <f>SUM(O109:AC109)</f>
        <v>56</v>
      </c>
      <c r="K109" s="149"/>
      <c r="L109" s="150">
        <v>43101</v>
      </c>
      <c r="M109" s="150">
        <v>43465</v>
      </c>
      <c r="N109" s="20" t="s">
        <v>26</v>
      </c>
      <c r="O109" s="42"/>
      <c r="P109" s="43">
        <v>56</v>
      </c>
      <c r="Q109" s="43"/>
      <c r="R109" s="43"/>
      <c r="S109" s="43"/>
      <c r="T109" s="44"/>
      <c r="U109" s="44"/>
      <c r="V109" s="44"/>
      <c r="W109" s="44"/>
      <c r="X109" s="44"/>
      <c r="Y109" s="44"/>
      <c r="Z109" s="44"/>
      <c r="AA109" s="44"/>
      <c r="AB109" s="44"/>
      <c r="AC109" s="45"/>
    </row>
    <row r="110" spans="1:29" x14ac:dyDescent="0.25">
      <c r="A110" s="1"/>
      <c r="B110" s="21"/>
      <c r="C110" s="2"/>
      <c r="D110" s="2"/>
      <c r="E110" s="2"/>
      <c r="F110" s="2"/>
      <c r="G110" s="2"/>
      <c r="H110" s="22"/>
      <c r="I110" s="22"/>
      <c r="J110" s="22"/>
      <c r="K110" s="22"/>
      <c r="L110" s="81"/>
      <c r="M110" s="81"/>
      <c r="N110" s="6"/>
      <c r="O110" s="42"/>
      <c r="P110" s="43"/>
      <c r="Q110" s="43"/>
      <c r="R110" s="43"/>
      <c r="S110" s="43"/>
      <c r="T110" s="44"/>
      <c r="U110" s="44"/>
      <c r="V110" s="44"/>
      <c r="W110" s="44"/>
      <c r="X110" s="44"/>
      <c r="Y110" s="44"/>
      <c r="Z110" s="44"/>
      <c r="AA110" s="44"/>
      <c r="AB110" s="44"/>
      <c r="AC110" s="45"/>
    </row>
    <row r="111" spans="1:29" s="23" customFormat="1" x14ac:dyDescent="0.25">
      <c r="A111" s="69"/>
      <c r="B111" s="70" t="s">
        <v>2</v>
      </c>
      <c r="C111" s="34"/>
      <c r="D111" s="34"/>
      <c r="E111" s="34"/>
      <c r="F111" s="34"/>
      <c r="G111" s="34"/>
      <c r="H111" s="71"/>
      <c r="I111" s="71"/>
      <c r="J111" s="71"/>
      <c r="K111" s="71"/>
      <c r="L111" s="86"/>
      <c r="M111" s="86"/>
      <c r="N111" s="73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2"/>
    </row>
    <row r="112" spans="1:29" s="152" customFormat="1" ht="120" x14ac:dyDescent="0.25">
      <c r="A112" s="145">
        <v>50</v>
      </c>
      <c r="B112" s="146"/>
      <c r="C112" s="154" t="s">
        <v>171</v>
      </c>
      <c r="D112" s="157" t="s">
        <v>172</v>
      </c>
      <c r="E112" s="76" t="s">
        <v>153</v>
      </c>
      <c r="F112" s="164" t="s">
        <v>154</v>
      </c>
      <c r="G112" s="157" t="s">
        <v>155</v>
      </c>
      <c r="H112" s="149"/>
      <c r="I112" s="149" t="s">
        <v>112</v>
      </c>
      <c r="J112" s="148">
        <f>SUM(O112:AC112)</f>
        <v>200</v>
      </c>
      <c r="K112" s="149"/>
      <c r="L112" s="150">
        <v>44562</v>
      </c>
      <c r="M112" s="150">
        <v>44926</v>
      </c>
      <c r="N112" s="20" t="s">
        <v>27</v>
      </c>
      <c r="O112" s="42"/>
      <c r="P112" s="43"/>
      <c r="Q112" s="43"/>
      <c r="R112" s="43"/>
      <c r="S112" s="43"/>
      <c r="T112" s="44">
        <v>200</v>
      </c>
      <c r="U112" s="44"/>
      <c r="V112" s="44"/>
      <c r="W112" s="44"/>
      <c r="X112" s="44"/>
      <c r="Y112" s="44"/>
      <c r="Z112" s="44"/>
      <c r="AA112" s="44"/>
      <c r="AB112" s="44"/>
      <c r="AC112" s="45"/>
    </row>
    <row r="113" spans="1:29" s="152" customFormat="1" ht="120" x14ac:dyDescent="0.25">
      <c r="A113" s="145">
        <v>77</v>
      </c>
      <c r="B113" s="146"/>
      <c r="C113" s="154" t="s">
        <v>185</v>
      </c>
      <c r="D113" s="157" t="s">
        <v>186</v>
      </c>
      <c r="E113" s="76" t="s">
        <v>153</v>
      </c>
      <c r="F113" s="164" t="s">
        <v>154</v>
      </c>
      <c r="G113" s="157" t="s">
        <v>155</v>
      </c>
      <c r="H113" s="149"/>
      <c r="I113" s="149" t="s">
        <v>112</v>
      </c>
      <c r="J113" s="148">
        <f>SUM(O113:AC113)</f>
        <v>24</v>
      </c>
      <c r="K113" s="149"/>
      <c r="L113" s="150">
        <v>46023</v>
      </c>
      <c r="M113" s="150">
        <v>46387</v>
      </c>
      <c r="N113" s="20" t="s">
        <v>27</v>
      </c>
      <c r="O113" s="42"/>
      <c r="P113" s="43"/>
      <c r="Q113" s="43"/>
      <c r="R113" s="43"/>
      <c r="S113" s="43"/>
      <c r="T113" s="44"/>
      <c r="U113" s="44"/>
      <c r="V113" s="44"/>
      <c r="W113" s="44"/>
      <c r="X113" s="44">
        <v>24</v>
      </c>
      <c r="Y113" s="44"/>
      <c r="Z113" s="44"/>
      <c r="AA113" s="44"/>
      <c r="AB113" s="44"/>
      <c r="AC113" s="45"/>
    </row>
    <row r="114" spans="1:29" s="152" customFormat="1" ht="120" x14ac:dyDescent="0.25">
      <c r="A114" s="145">
        <v>84</v>
      </c>
      <c r="B114" s="146"/>
      <c r="C114" s="154" t="s">
        <v>191</v>
      </c>
      <c r="D114" s="157" t="s">
        <v>192</v>
      </c>
      <c r="E114" s="76" t="s">
        <v>153</v>
      </c>
      <c r="F114" s="164" t="s">
        <v>154</v>
      </c>
      <c r="G114" s="157" t="s">
        <v>155</v>
      </c>
      <c r="H114" s="149"/>
      <c r="I114" s="149" t="s">
        <v>112</v>
      </c>
      <c r="J114" s="148">
        <f>SUM(O114:AC114)</f>
        <v>24</v>
      </c>
      <c r="K114" s="149"/>
      <c r="L114" s="150">
        <v>46753</v>
      </c>
      <c r="M114" s="150">
        <v>47118</v>
      </c>
      <c r="N114" s="20" t="s">
        <v>27</v>
      </c>
      <c r="O114" s="42"/>
      <c r="P114" s="43"/>
      <c r="Q114" s="43"/>
      <c r="R114" s="43"/>
      <c r="S114" s="43"/>
      <c r="T114" s="44"/>
      <c r="U114" s="44"/>
      <c r="V114" s="44"/>
      <c r="W114" s="44"/>
      <c r="X114" s="44"/>
      <c r="Y114" s="44"/>
      <c r="Z114" s="44">
        <v>24</v>
      </c>
      <c r="AA114" s="44"/>
      <c r="AB114" s="44"/>
      <c r="AC114" s="45"/>
    </row>
    <row r="115" spans="1:29" x14ac:dyDescent="0.25">
      <c r="A115" s="1"/>
      <c r="B115" s="21"/>
      <c r="C115" s="2"/>
      <c r="D115" s="2"/>
      <c r="E115" s="2"/>
      <c r="F115" s="2"/>
      <c r="G115" s="2"/>
      <c r="H115" s="22"/>
      <c r="I115" s="22"/>
      <c r="J115" s="22"/>
      <c r="K115" s="22"/>
      <c r="L115" s="81"/>
      <c r="M115" s="81"/>
      <c r="N115" s="6"/>
      <c r="O115" s="42"/>
      <c r="P115" s="43"/>
      <c r="Q115" s="43"/>
      <c r="R115" s="43"/>
      <c r="S115" s="43"/>
      <c r="T115" s="44"/>
      <c r="U115" s="44"/>
      <c r="V115" s="44"/>
      <c r="W115" s="44"/>
      <c r="X115" s="44"/>
      <c r="Y115" s="44"/>
      <c r="Z115" s="44"/>
      <c r="AA115" s="44"/>
      <c r="AB115" s="44"/>
      <c r="AC115" s="45"/>
    </row>
    <row r="116" spans="1:29" s="23" customFormat="1" x14ac:dyDescent="0.25">
      <c r="A116" s="69"/>
      <c r="B116" s="70" t="s">
        <v>3</v>
      </c>
      <c r="C116" s="34"/>
      <c r="D116" s="34"/>
      <c r="E116" s="34"/>
      <c r="F116" s="34"/>
      <c r="G116" s="34"/>
      <c r="H116" s="71"/>
      <c r="I116" s="71"/>
      <c r="J116" s="71"/>
      <c r="K116" s="71"/>
      <c r="L116" s="86"/>
      <c r="M116" s="86"/>
      <c r="N116" s="73"/>
      <c r="O116" s="71"/>
      <c r="P116" s="71"/>
      <c r="Q116" s="71"/>
      <c r="R116" s="71"/>
      <c r="S116" s="71"/>
      <c r="T116" s="71"/>
      <c r="U116" s="71"/>
      <c r="V116" s="71"/>
      <c r="W116" s="71"/>
      <c r="X116" s="71"/>
      <c r="Y116" s="71"/>
      <c r="Z116" s="71"/>
      <c r="AA116" s="71"/>
      <c r="AB116" s="71"/>
      <c r="AC116" s="72"/>
    </row>
    <row r="117" spans="1:29" s="152" customFormat="1" ht="120" x14ac:dyDescent="0.25">
      <c r="A117" s="145">
        <v>78</v>
      </c>
      <c r="B117" s="146"/>
      <c r="C117" s="154" t="s">
        <v>187</v>
      </c>
      <c r="D117" s="156" t="s">
        <v>158</v>
      </c>
      <c r="E117" s="76" t="s">
        <v>109</v>
      </c>
      <c r="F117" s="76" t="s">
        <v>126</v>
      </c>
      <c r="G117" s="76" t="s">
        <v>127</v>
      </c>
      <c r="H117" s="149"/>
      <c r="I117" s="149" t="s">
        <v>112</v>
      </c>
      <c r="J117" s="148">
        <f>SUM(O117:AC117)</f>
        <v>24</v>
      </c>
      <c r="K117" s="149"/>
      <c r="L117" s="150">
        <v>46113</v>
      </c>
      <c r="M117" s="150">
        <v>46387</v>
      </c>
      <c r="N117" s="20" t="s">
        <v>27</v>
      </c>
      <c r="O117" s="42"/>
      <c r="P117" s="43"/>
      <c r="Q117" s="43"/>
      <c r="R117" s="43"/>
      <c r="S117" s="43"/>
      <c r="T117" s="44"/>
      <c r="U117" s="44"/>
      <c r="V117" s="44"/>
      <c r="W117" s="44"/>
      <c r="X117" s="44">
        <v>24</v>
      </c>
      <c r="Y117" s="44"/>
      <c r="Z117" s="44"/>
      <c r="AA117" s="44"/>
      <c r="AB117" s="44"/>
      <c r="AC117" s="45"/>
    </row>
    <row r="118" spans="1:29" ht="15.75" thickBot="1" x14ac:dyDescent="0.3">
      <c r="A118" s="1"/>
      <c r="B118" s="90"/>
      <c r="C118" s="2"/>
      <c r="D118" s="2"/>
      <c r="E118" s="2"/>
      <c r="F118" s="2"/>
      <c r="G118" s="2"/>
      <c r="H118" s="22"/>
      <c r="I118" s="22"/>
      <c r="J118" s="22"/>
      <c r="K118" s="22"/>
      <c r="L118" s="81"/>
      <c r="M118" s="81"/>
      <c r="N118" s="6"/>
      <c r="O118" s="42"/>
      <c r="P118" s="43"/>
      <c r="Q118" s="43"/>
      <c r="R118" s="43"/>
      <c r="S118" s="43"/>
      <c r="T118" s="44"/>
      <c r="U118" s="44"/>
      <c r="V118" s="44"/>
      <c r="W118" s="44"/>
      <c r="X118" s="44"/>
      <c r="Y118" s="44"/>
      <c r="Z118" s="44"/>
      <c r="AA118" s="44"/>
      <c r="AB118" s="44"/>
      <c r="AC118" s="89"/>
    </row>
    <row r="119" spans="1:29" s="65" customFormat="1" ht="15.75" thickBot="1" x14ac:dyDescent="0.25">
      <c r="A119" s="58"/>
      <c r="B119" s="59" t="s">
        <v>0</v>
      </c>
      <c r="C119" s="59"/>
      <c r="D119" s="59"/>
      <c r="E119" s="59"/>
      <c r="F119" s="59"/>
      <c r="G119" s="59"/>
      <c r="H119" s="59"/>
      <c r="I119" s="59"/>
      <c r="J119" s="59">
        <f>SUM(J78:J118)</f>
        <v>10081</v>
      </c>
      <c r="K119" s="59">
        <v>836</v>
      </c>
      <c r="L119" s="59"/>
      <c r="M119" s="59"/>
      <c r="N119" s="60"/>
      <c r="O119" s="61">
        <f t="shared" ref="O119:AC119" si="4">SUM(O12:O118)</f>
        <v>835.8</v>
      </c>
      <c r="P119" s="62">
        <f t="shared" si="4"/>
        <v>835.8</v>
      </c>
      <c r="Q119" s="62">
        <f t="shared" si="4"/>
        <v>835.8</v>
      </c>
      <c r="R119" s="62">
        <f t="shared" si="4"/>
        <v>835.8</v>
      </c>
      <c r="S119" s="62">
        <f t="shared" si="4"/>
        <v>835.8</v>
      </c>
      <c r="T119" s="63">
        <f t="shared" si="4"/>
        <v>835.8</v>
      </c>
      <c r="U119" s="63">
        <f t="shared" si="4"/>
        <v>835.8</v>
      </c>
      <c r="V119" s="63">
        <f t="shared" si="4"/>
        <v>835.8</v>
      </c>
      <c r="W119" s="63">
        <f t="shared" si="4"/>
        <v>835.8</v>
      </c>
      <c r="X119" s="63">
        <f t="shared" si="4"/>
        <v>835.8</v>
      </c>
      <c r="Y119" s="63">
        <f t="shared" si="4"/>
        <v>835.8</v>
      </c>
      <c r="Z119" s="63">
        <f t="shared" si="4"/>
        <v>835.8</v>
      </c>
      <c r="AA119" s="63">
        <f t="shared" si="4"/>
        <v>835.8</v>
      </c>
      <c r="AB119" s="63">
        <f t="shared" si="4"/>
        <v>835.8</v>
      </c>
      <c r="AC119" s="64">
        <f t="shared" si="4"/>
        <v>835.8</v>
      </c>
    </row>
    <row r="120" spans="1:29" ht="15.75" x14ac:dyDescent="0.25">
      <c r="A120" s="24"/>
      <c r="B120" s="25"/>
      <c r="C120" s="25"/>
      <c r="D120" s="25"/>
      <c r="E120" s="25"/>
      <c r="F120" s="25"/>
      <c r="G120" s="25"/>
      <c r="H120" s="25"/>
      <c r="I120" s="26"/>
      <c r="K120" s="36" t="s">
        <v>59</v>
      </c>
    </row>
    <row r="121" spans="1:29" s="39" customFormat="1" ht="15.75" x14ac:dyDescent="0.25">
      <c r="K121" s="46"/>
    </row>
    <row r="122" spans="1:29" s="39" customFormat="1" ht="60" x14ac:dyDescent="0.25">
      <c r="A122" s="47"/>
      <c r="B122" s="48" t="s">
        <v>35</v>
      </c>
      <c r="C122" s="49" t="s">
        <v>36</v>
      </c>
      <c r="K122" s="46"/>
    </row>
    <row r="123" spans="1:29" s="39" customFormat="1" ht="15.75" x14ac:dyDescent="0.25">
      <c r="A123" s="50" t="s">
        <v>37</v>
      </c>
      <c r="B123" s="51" t="s">
        <v>60</v>
      </c>
      <c r="C123" s="52">
        <f>K119</f>
        <v>836</v>
      </c>
      <c r="K123" s="46"/>
    </row>
    <row r="124" spans="1:29" s="39" customFormat="1" ht="15.75" x14ac:dyDescent="0.25">
      <c r="A124" s="50" t="s">
        <v>38</v>
      </c>
      <c r="B124" s="51" t="s">
        <v>61</v>
      </c>
      <c r="C124" s="52">
        <f>C123*4</f>
        <v>3344</v>
      </c>
      <c r="K124" s="46"/>
    </row>
    <row r="125" spans="1:29" s="39" customFormat="1" ht="15.75" thickBot="1" x14ac:dyDescent="0.3">
      <c r="A125" s="53" t="s">
        <v>39</v>
      </c>
      <c r="B125" s="54" t="s">
        <v>62</v>
      </c>
      <c r="C125" s="55">
        <f>C123*10</f>
        <v>8360</v>
      </c>
    </row>
    <row r="126" spans="1:29" s="39" customFormat="1" x14ac:dyDescent="0.25">
      <c r="A126" s="56"/>
      <c r="B126" s="57"/>
      <c r="C126" s="57"/>
    </row>
    <row r="128" spans="1:29" x14ac:dyDescent="0.25">
      <c r="B128" s="27"/>
    </row>
    <row r="129" spans="2:2" x14ac:dyDescent="0.25">
      <c r="B129" s="28"/>
    </row>
    <row r="130" spans="2:2" x14ac:dyDescent="0.25">
      <c r="B130" s="28"/>
    </row>
    <row r="131" spans="2:2" x14ac:dyDescent="0.25">
      <c r="B131" s="28"/>
    </row>
    <row r="132" spans="2:2" x14ac:dyDescent="0.25">
      <c r="B132" s="28"/>
    </row>
    <row r="134" spans="2:2" x14ac:dyDescent="0.25">
      <c r="B134" s="29"/>
    </row>
    <row r="142" spans="2:2" x14ac:dyDescent="0.25">
      <c r="B142" s="29"/>
    </row>
  </sheetData>
  <mergeCells count="59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19:A20"/>
    <mergeCell ref="A21:A22"/>
    <mergeCell ref="A7:J7"/>
    <mergeCell ref="K7:Q7"/>
    <mergeCell ref="R7:AC7"/>
    <mergeCell ref="A8:C8"/>
    <mergeCell ref="T10:T11"/>
    <mergeCell ref="A9:A11"/>
    <mergeCell ref="B9:D10"/>
    <mergeCell ref="E9:G9"/>
    <mergeCell ref="H9:H11"/>
    <mergeCell ref="E10:E11"/>
    <mergeCell ref="AA10:AA11"/>
    <mergeCell ref="L10:L11"/>
    <mergeCell ref="AB10:AB11"/>
    <mergeCell ref="A76:C76"/>
    <mergeCell ref="V10:V11"/>
    <mergeCell ref="W10:W11"/>
    <mergeCell ref="M10:M11"/>
    <mergeCell ref="N10:N11"/>
    <mergeCell ref="O10:O11"/>
    <mergeCell ref="P10:P11"/>
    <mergeCell ref="Q10:Q11"/>
    <mergeCell ref="R10:R11"/>
    <mergeCell ref="A33:A34"/>
    <mergeCell ref="F10:F11"/>
    <mergeCell ref="J10:J11"/>
    <mergeCell ref="A54:C54"/>
    <mergeCell ref="A35:A36"/>
    <mergeCell ref="A31:A32"/>
    <mergeCell ref="K9:K11"/>
    <mergeCell ref="L9:M9"/>
    <mergeCell ref="O9:AC9"/>
    <mergeCell ref="AC10:AC11"/>
    <mergeCell ref="A29:A30"/>
    <mergeCell ref="I9:I11"/>
    <mergeCell ref="S10:S11"/>
    <mergeCell ref="A27:A28"/>
    <mergeCell ref="G10:G11"/>
    <mergeCell ref="X10:X11"/>
    <mergeCell ref="Y10:Y11"/>
    <mergeCell ref="Z10:Z11"/>
    <mergeCell ref="A23:A24"/>
    <mergeCell ref="A25:A26"/>
    <mergeCell ref="U10:U11"/>
  </mergeCells>
  <phoneticPr fontId="8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3"/>
  <sheetViews>
    <sheetView zoomScale="90" zoomScaleNormal="90" workbookViewId="0">
      <pane ySplit="7" topLeftCell="A86" activePane="bottomLeft" state="frozen"/>
      <selection activeCell="A9" sqref="A9:IV12"/>
      <selection pane="bottomLeft" activeCell="W10" sqref="W10:W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22" t="s">
        <v>57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</row>
    <row r="2" spans="1:29" x14ac:dyDescent="0.25">
      <c r="A2" s="225" t="s">
        <v>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</row>
    <row r="3" spans="1:29" x14ac:dyDescent="0.25">
      <c r="A3" s="206" t="s">
        <v>7</v>
      </c>
      <c r="B3" s="207"/>
      <c r="C3" s="207"/>
      <c r="D3" s="207"/>
      <c r="E3" s="207"/>
      <c r="F3" s="207"/>
      <c r="G3" s="207"/>
      <c r="H3" s="207"/>
      <c r="I3" s="207"/>
      <c r="J3" s="207"/>
      <c r="K3" s="228" t="s">
        <v>88</v>
      </c>
      <c r="L3" s="228"/>
      <c r="M3" s="228"/>
      <c r="N3" s="228"/>
      <c r="O3" s="228"/>
      <c r="P3" s="228"/>
      <c r="Q3" s="228"/>
      <c r="R3" s="228" t="s">
        <v>95</v>
      </c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9"/>
    </row>
    <row r="4" spans="1:29" x14ac:dyDescent="0.25">
      <c r="A4" s="206" t="s">
        <v>8</v>
      </c>
      <c r="B4" s="207"/>
      <c r="C4" s="207"/>
      <c r="D4" s="207"/>
      <c r="E4" s="207"/>
      <c r="F4" s="207"/>
      <c r="G4" s="207"/>
      <c r="H4" s="207"/>
      <c r="I4" s="207"/>
      <c r="J4" s="207"/>
      <c r="K4" s="230" t="s">
        <v>24</v>
      </c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9"/>
    </row>
    <row r="5" spans="1:29" x14ac:dyDescent="0.25">
      <c r="A5" s="206" t="s">
        <v>22</v>
      </c>
      <c r="B5" s="207"/>
      <c r="C5" s="207"/>
      <c r="D5" s="207"/>
      <c r="E5" s="207"/>
      <c r="F5" s="207"/>
      <c r="G5" s="207"/>
      <c r="H5" s="207"/>
      <c r="I5" s="207"/>
      <c r="J5" s="207"/>
      <c r="K5" s="228" t="s">
        <v>40</v>
      </c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9"/>
    </row>
    <row r="6" spans="1:29" x14ac:dyDescent="0.25">
      <c r="A6" s="206" t="s">
        <v>9</v>
      </c>
      <c r="B6" s="207"/>
      <c r="C6" s="207"/>
      <c r="D6" s="207"/>
      <c r="E6" s="207"/>
      <c r="F6" s="207"/>
      <c r="G6" s="207"/>
      <c r="H6" s="207"/>
      <c r="I6" s="207"/>
      <c r="J6" s="207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9"/>
    </row>
    <row r="7" spans="1:29" x14ac:dyDescent="0.25">
      <c r="A7" s="206" t="s">
        <v>10</v>
      </c>
      <c r="B7" s="207"/>
      <c r="C7" s="207"/>
      <c r="D7" s="207"/>
      <c r="E7" s="207"/>
      <c r="F7" s="207"/>
      <c r="G7" s="207"/>
      <c r="H7" s="207"/>
      <c r="I7" s="207"/>
      <c r="J7" s="207"/>
      <c r="K7" s="228" t="s">
        <v>65</v>
      </c>
      <c r="L7" s="228"/>
      <c r="M7" s="228"/>
      <c r="N7" s="228"/>
      <c r="O7" s="228"/>
      <c r="P7" s="228"/>
      <c r="Q7" s="228"/>
      <c r="R7" s="228" t="s">
        <v>89</v>
      </c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9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 x14ac:dyDescent="0.25">
      <c r="A9" s="216" t="s">
        <v>11</v>
      </c>
      <c r="B9" s="214" t="s">
        <v>28</v>
      </c>
      <c r="C9" s="215"/>
      <c r="D9" s="216"/>
      <c r="E9" s="210" t="s">
        <v>29</v>
      </c>
      <c r="F9" s="240"/>
      <c r="G9" s="241"/>
      <c r="H9" s="212" t="s">
        <v>12</v>
      </c>
      <c r="I9" s="212" t="s">
        <v>13</v>
      </c>
      <c r="J9" s="38" t="s">
        <v>14</v>
      </c>
      <c r="K9" s="212" t="s">
        <v>58</v>
      </c>
      <c r="L9" s="212" t="s">
        <v>15</v>
      </c>
      <c r="M9" s="212"/>
      <c r="N9" s="38" t="s">
        <v>16</v>
      </c>
      <c r="O9" s="212" t="s">
        <v>17</v>
      </c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42"/>
    </row>
    <row r="10" spans="1:29" s="39" customFormat="1" ht="30" customHeight="1" x14ac:dyDescent="0.25">
      <c r="A10" s="219"/>
      <c r="B10" s="217"/>
      <c r="C10" s="218"/>
      <c r="D10" s="219"/>
      <c r="E10" s="210" t="s">
        <v>30</v>
      </c>
      <c r="F10" s="210" t="s">
        <v>31</v>
      </c>
      <c r="G10" s="210" t="s">
        <v>32</v>
      </c>
      <c r="H10" s="212"/>
      <c r="I10" s="212"/>
      <c r="J10" s="237" t="s">
        <v>18</v>
      </c>
      <c r="K10" s="212"/>
      <c r="L10" s="231" t="s">
        <v>19</v>
      </c>
      <c r="M10" s="231" t="s">
        <v>20</v>
      </c>
      <c r="N10" s="235" t="s">
        <v>21</v>
      </c>
      <c r="O10" s="220">
        <v>1</v>
      </c>
      <c r="P10" s="233">
        <v>2</v>
      </c>
      <c r="Q10" s="233">
        <v>3</v>
      </c>
      <c r="R10" s="233">
        <v>4</v>
      </c>
      <c r="S10" s="233">
        <v>5</v>
      </c>
      <c r="T10" s="204">
        <v>6</v>
      </c>
      <c r="U10" s="204">
        <v>7</v>
      </c>
      <c r="V10" s="204">
        <v>8</v>
      </c>
      <c r="W10" s="204">
        <v>9</v>
      </c>
      <c r="X10" s="204">
        <v>10</v>
      </c>
      <c r="Y10" s="204">
        <v>11</v>
      </c>
      <c r="Z10" s="204">
        <v>12</v>
      </c>
      <c r="AA10" s="204">
        <v>13</v>
      </c>
      <c r="AB10" s="204">
        <v>14</v>
      </c>
      <c r="AC10" s="243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11"/>
      <c r="F11" s="211"/>
      <c r="G11" s="211"/>
      <c r="H11" s="213"/>
      <c r="I11" s="213"/>
      <c r="J11" s="238"/>
      <c r="K11" s="213"/>
      <c r="L11" s="232"/>
      <c r="M11" s="232"/>
      <c r="N11" s="236"/>
      <c r="O11" s="221"/>
      <c r="P11" s="234"/>
      <c r="Q11" s="234"/>
      <c r="R11" s="234"/>
      <c r="S11" s="234"/>
      <c r="T11" s="205"/>
      <c r="U11" s="205"/>
      <c r="V11" s="205"/>
      <c r="W11" s="205"/>
      <c r="X11" s="205"/>
      <c r="Y11" s="205"/>
      <c r="Z11" s="205"/>
      <c r="AA11" s="205"/>
      <c r="AB11" s="205"/>
      <c r="AC11" s="244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90</v>
      </c>
      <c r="J12" s="2">
        <f>SUM(O12:AC12)</f>
        <v>1831.4999999999995</v>
      </c>
      <c r="K12" s="22"/>
      <c r="L12" s="81">
        <v>42736</v>
      </c>
      <c r="M12" s="81">
        <v>48213</v>
      </c>
      <c r="N12" s="37"/>
      <c r="O12" s="42">
        <f t="shared" ref="O12:AC12" si="0">0.05*$K$120</f>
        <v>122.10000000000001</v>
      </c>
      <c r="P12" s="43">
        <f t="shared" si="0"/>
        <v>122.10000000000001</v>
      </c>
      <c r="Q12" s="43">
        <f t="shared" si="0"/>
        <v>122.10000000000001</v>
      </c>
      <c r="R12" s="43">
        <f t="shared" si="0"/>
        <v>122.10000000000001</v>
      </c>
      <c r="S12" s="43">
        <f t="shared" si="0"/>
        <v>122.10000000000001</v>
      </c>
      <c r="T12" s="44">
        <f t="shared" si="0"/>
        <v>122.10000000000001</v>
      </c>
      <c r="U12" s="44">
        <f t="shared" si="0"/>
        <v>122.10000000000001</v>
      </c>
      <c r="V12" s="44">
        <f t="shared" si="0"/>
        <v>122.10000000000001</v>
      </c>
      <c r="W12" s="44">
        <f t="shared" si="0"/>
        <v>122.10000000000001</v>
      </c>
      <c r="X12" s="44">
        <f t="shared" si="0"/>
        <v>122.10000000000001</v>
      </c>
      <c r="Y12" s="44">
        <f t="shared" si="0"/>
        <v>122.10000000000001</v>
      </c>
      <c r="Z12" s="44">
        <f t="shared" si="0"/>
        <v>122.10000000000001</v>
      </c>
      <c r="AA12" s="44">
        <f t="shared" si="0"/>
        <v>122.10000000000001</v>
      </c>
      <c r="AB12" s="44">
        <f t="shared" si="0"/>
        <v>122.10000000000001</v>
      </c>
      <c r="AC12" s="45">
        <f t="shared" si="0"/>
        <v>122.10000000000001</v>
      </c>
    </row>
    <row r="13" spans="1:29" x14ac:dyDescent="0.25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s="152" customFormat="1" ht="120" x14ac:dyDescent="0.25">
      <c r="A15" s="145">
        <v>48</v>
      </c>
      <c r="B15" s="146"/>
      <c r="C15" s="154" t="s">
        <v>165</v>
      </c>
      <c r="D15" s="154" t="s">
        <v>53</v>
      </c>
      <c r="E15" s="164" t="s">
        <v>166</v>
      </c>
      <c r="F15" s="164" t="s">
        <v>167</v>
      </c>
      <c r="G15" s="157" t="s">
        <v>168</v>
      </c>
      <c r="H15" s="149"/>
      <c r="I15" s="149" t="s">
        <v>112</v>
      </c>
      <c r="J15" s="148">
        <f>SUM(O15:AC15)</f>
        <v>90</v>
      </c>
      <c r="K15" s="149"/>
      <c r="L15" s="150">
        <v>44562</v>
      </c>
      <c r="M15" s="150">
        <v>44926</v>
      </c>
      <c r="N15" s="20" t="s">
        <v>27</v>
      </c>
      <c r="O15" s="160"/>
      <c r="P15" s="161"/>
      <c r="Q15" s="161"/>
      <c r="R15" s="161"/>
      <c r="S15" s="161"/>
      <c r="T15" s="162">
        <v>90</v>
      </c>
      <c r="U15" s="162"/>
      <c r="V15" s="162"/>
      <c r="W15" s="162"/>
      <c r="X15" s="162"/>
      <c r="Y15" s="162"/>
      <c r="Z15" s="162"/>
      <c r="AA15" s="162"/>
      <c r="AB15" s="162"/>
      <c r="AC15" s="163"/>
    </row>
    <row r="16" spans="1:29" s="152" customFormat="1" ht="120" x14ac:dyDescent="0.25">
      <c r="A16" s="145">
        <v>79</v>
      </c>
      <c r="B16" s="146"/>
      <c r="C16" s="154" t="s">
        <v>165</v>
      </c>
      <c r="D16" s="154" t="s">
        <v>53</v>
      </c>
      <c r="E16" s="164" t="s">
        <v>166</v>
      </c>
      <c r="F16" s="164" t="s">
        <v>167</v>
      </c>
      <c r="G16" s="157" t="s">
        <v>168</v>
      </c>
      <c r="H16" s="149"/>
      <c r="I16" s="149" t="s">
        <v>112</v>
      </c>
      <c r="J16" s="148">
        <f>SUM(O16:AC16)</f>
        <v>90</v>
      </c>
      <c r="K16" s="149"/>
      <c r="L16" s="150">
        <v>46388</v>
      </c>
      <c r="M16" s="150">
        <v>46752</v>
      </c>
      <c r="N16" s="20" t="s">
        <v>27</v>
      </c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>
        <v>90</v>
      </c>
      <c r="Z16" s="44"/>
      <c r="AA16" s="44"/>
      <c r="AB16" s="44"/>
      <c r="AC16" s="45"/>
    </row>
    <row r="17" spans="1:29" x14ac:dyDescent="0.25">
      <c r="A17" s="1"/>
      <c r="B17" s="21"/>
      <c r="C17" s="2"/>
      <c r="D17" s="3"/>
      <c r="E17" s="3"/>
      <c r="F17" s="30"/>
      <c r="G17" s="3"/>
      <c r="H17" s="4"/>
      <c r="I17" s="5"/>
      <c r="J17" s="2"/>
      <c r="K17" s="5"/>
      <c r="L17" s="83"/>
      <c r="M17" s="84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2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</row>
    <row r="19" spans="1:29" s="152" customFormat="1" ht="75" x14ac:dyDescent="0.25">
      <c r="A19" s="202">
        <v>66</v>
      </c>
      <c r="B19" s="146"/>
      <c r="C19" s="154" t="s">
        <v>165</v>
      </c>
      <c r="D19" s="154" t="s">
        <v>173</v>
      </c>
      <c r="E19" s="164" t="s">
        <v>175</v>
      </c>
      <c r="F19" s="164" t="s">
        <v>154</v>
      </c>
      <c r="G19" s="157" t="s">
        <v>155</v>
      </c>
      <c r="H19" s="149"/>
      <c r="I19" s="149" t="s">
        <v>112</v>
      </c>
      <c r="J19" s="148">
        <f t="shared" ref="J19:J36" si="1">SUM(O19:AC19)</f>
        <v>9</v>
      </c>
      <c r="K19" s="149"/>
      <c r="L19" s="150">
        <v>44927</v>
      </c>
      <c r="M19" s="150">
        <v>45291</v>
      </c>
      <c r="N19" s="20" t="s">
        <v>27</v>
      </c>
      <c r="O19" s="42"/>
      <c r="P19" s="43"/>
      <c r="Q19" s="43"/>
      <c r="R19" s="43"/>
      <c r="S19" s="43"/>
      <c r="T19" s="44"/>
      <c r="U19" s="44">
        <v>9</v>
      </c>
      <c r="V19" s="44"/>
      <c r="W19" s="44"/>
      <c r="X19" s="44"/>
      <c r="Y19" s="44"/>
      <c r="Z19" s="44"/>
      <c r="AA19" s="44"/>
      <c r="AB19" s="44"/>
      <c r="AC19" s="45"/>
    </row>
    <row r="20" spans="1:29" s="152" customFormat="1" ht="75" x14ac:dyDescent="0.25">
      <c r="A20" s="203"/>
      <c r="B20" s="146"/>
      <c r="C20" s="154" t="s">
        <v>165</v>
      </c>
      <c r="D20" s="154" t="s">
        <v>174</v>
      </c>
      <c r="E20" s="164" t="s">
        <v>176</v>
      </c>
      <c r="F20" s="164" t="s">
        <v>154</v>
      </c>
      <c r="G20" s="157" t="s">
        <v>177</v>
      </c>
      <c r="H20" s="149"/>
      <c r="I20" s="149" t="s">
        <v>112</v>
      </c>
      <c r="J20" s="148">
        <f t="shared" si="1"/>
        <v>30</v>
      </c>
      <c r="K20" s="149"/>
      <c r="L20" s="150">
        <v>44927</v>
      </c>
      <c r="M20" s="150">
        <v>45291</v>
      </c>
      <c r="N20" s="20" t="s">
        <v>27</v>
      </c>
      <c r="O20" s="42"/>
      <c r="P20" s="43"/>
      <c r="Q20" s="43"/>
      <c r="R20" s="43"/>
      <c r="S20" s="43"/>
      <c r="T20" s="44"/>
      <c r="U20" s="44">
        <v>30</v>
      </c>
      <c r="V20" s="44"/>
      <c r="W20" s="44"/>
      <c r="X20" s="44"/>
      <c r="Y20" s="44"/>
      <c r="Z20" s="44"/>
      <c r="AA20" s="44"/>
      <c r="AB20" s="44"/>
      <c r="AC20" s="45"/>
    </row>
    <row r="21" spans="1:29" s="152" customFormat="1" ht="75" x14ac:dyDescent="0.25">
      <c r="A21" s="202">
        <v>70</v>
      </c>
      <c r="B21" s="146"/>
      <c r="C21" s="154" t="s">
        <v>165</v>
      </c>
      <c r="D21" s="154" t="s">
        <v>173</v>
      </c>
      <c r="E21" s="164" t="s">
        <v>175</v>
      </c>
      <c r="F21" s="164" t="s">
        <v>154</v>
      </c>
      <c r="G21" s="157" t="s">
        <v>155</v>
      </c>
      <c r="H21" s="149"/>
      <c r="I21" s="149" t="s">
        <v>112</v>
      </c>
      <c r="J21" s="148">
        <f t="shared" si="1"/>
        <v>9</v>
      </c>
      <c r="K21" s="149"/>
      <c r="L21" s="150">
        <v>45292</v>
      </c>
      <c r="M21" s="150">
        <v>45657</v>
      </c>
      <c r="N21" s="20" t="s">
        <v>27</v>
      </c>
      <c r="O21" s="42"/>
      <c r="P21" s="43"/>
      <c r="Q21" s="43"/>
      <c r="R21" s="43"/>
      <c r="S21" s="43"/>
      <c r="T21" s="44"/>
      <c r="U21" s="44"/>
      <c r="V21" s="44">
        <v>9</v>
      </c>
      <c r="W21" s="44"/>
      <c r="X21" s="44"/>
      <c r="Y21" s="44"/>
      <c r="Z21" s="44"/>
      <c r="AA21" s="44"/>
      <c r="AB21" s="44"/>
      <c r="AC21" s="45"/>
    </row>
    <row r="22" spans="1:29" s="152" customFormat="1" ht="75" x14ac:dyDescent="0.25">
      <c r="A22" s="203"/>
      <c r="B22" s="146"/>
      <c r="C22" s="154" t="s">
        <v>165</v>
      </c>
      <c r="D22" s="154" t="s">
        <v>174</v>
      </c>
      <c r="E22" s="164" t="s">
        <v>176</v>
      </c>
      <c r="F22" s="164" t="s">
        <v>154</v>
      </c>
      <c r="G22" s="157" t="s">
        <v>177</v>
      </c>
      <c r="H22" s="149"/>
      <c r="I22" s="149" t="s">
        <v>112</v>
      </c>
      <c r="J22" s="148">
        <f t="shared" si="1"/>
        <v>30</v>
      </c>
      <c r="K22" s="149"/>
      <c r="L22" s="150">
        <v>45292</v>
      </c>
      <c r="M22" s="150">
        <v>45657</v>
      </c>
      <c r="N22" s="20" t="s">
        <v>27</v>
      </c>
      <c r="O22" s="42"/>
      <c r="P22" s="43"/>
      <c r="Q22" s="43"/>
      <c r="R22" s="43"/>
      <c r="S22" s="43"/>
      <c r="T22" s="44"/>
      <c r="U22" s="44"/>
      <c r="V22" s="44">
        <v>30</v>
      </c>
      <c r="W22" s="44"/>
      <c r="X22" s="44"/>
      <c r="Y22" s="44"/>
      <c r="Z22" s="44"/>
      <c r="AA22" s="44"/>
      <c r="AB22" s="44"/>
      <c r="AC22" s="45"/>
    </row>
    <row r="23" spans="1:29" s="152" customFormat="1" ht="75" x14ac:dyDescent="0.25">
      <c r="A23" s="202">
        <v>72</v>
      </c>
      <c r="B23" s="146"/>
      <c r="C23" s="154" t="s">
        <v>165</v>
      </c>
      <c r="D23" s="154" t="s">
        <v>173</v>
      </c>
      <c r="E23" s="164" t="s">
        <v>175</v>
      </c>
      <c r="F23" s="164" t="s">
        <v>154</v>
      </c>
      <c r="G23" s="157" t="s">
        <v>155</v>
      </c>
      <c r="H23" s="149"/>
      <c r="I23" s="149" t="s">
        <v>112</v>
      </c>
      <c r="J23" s="148">
        <f t="shared" si="1"/>
        <v>9</v>
      </c>
      <c r="K23" s="149"/>
      <c r="L23" s="150">
        <v>45658</v>
      </c>
      <c r="M23" s="150">
        <v>46022</v>
      </c>
      <c r="N23" s="20" t="s">
        <v>27</v>
      </c>
      <c r="O23" s="42"/>
      <c r="P23" s="43"/>
      <c r="Q23" s="43"/>
      <c r="R23" s="43"/>
      <c r="S23" s="43"/>
      <c r="T23" s="44"/>
      <c r="U23" s="44"/>
      <c r="V23" s="44"/>
      <c r="W23" s="44">
        <v>9</v>
      </c>
      <c r="X23" s="44"/>
      <c r="Y23" s="44"/>
      <c r="Z23" s="44"/>
      <c r="AA23" s="44"/>
      <c r="AB23" s="44"/>
      <c r="AC23" s="45"/>
    </row>
    <row r="24" spans="1:29" s="152" customFormat="1" ht="75" x14ac:dyDescent="0.25">
      <c r="A24" s="203"/>
      <c r="B24" s="146"/>
      <c r="C24" s="154" t="s">
        <v>165</v>
      </c>
      <c r="D24" s="154" t="s">
        <v>174</v>
      </c>
      <c r="E24" s="164" t="s">
        <v>176</v>
      </c>
      <c r="F24" s="164" t="s">
        <v>154</v>
      </c>
      <c r="G24" s="157" t="s">
        <v>177</v>
      </c>
      <c r="H24" s="149"/>
      <c r="I24" s="149" t="s">
        <v>112</v>
      </c>
      <c r="J24" s="148">
        <f t="shared" si="1"/>
        <v>30</v>
      </c>
      <c r="K24" s="149"/>
      <c r="L24" s="150">
        <v>45658</v>
      </c>
      <c r="M24" s="150">
        <v>46022</v>
      </c>
      <c r="N24" s="20" t="s">
        <v>27</v>
      </c>
      <c r="O24" s="42"/>
      <c r="P24" s="43"/>
      <c r="Q24" s="43"/>
      <c r="R24" s="43"/>
      <c r="S24" s="43"/>
      <c r="T24" s="44"/>
      <c r="U24" s="44"/>
      <c r="V24" s="44"/>
      <c r="W24" s="44">
        <v>30</v>
      </c>
      <c r="X24" s="44"/>
      <c r="Y24" s="44"/>
      <c r="Z24" s="44"/>
      <c r="AA24" s="44"/>
      <c r="AB24" s="44"/>
      <c r="AC24" s="45"/>
    </row>
    <row r="25" spans="1:29" s="152" customFormat="1" ht="75" x14ac:dyDescent="0.25">
      <c r="A25" s="202">
        <v>75</v>
      </c>
      <c r="B25" s="146"/>
      <c r="C25" s="154" t="s">
        <v>165</v>
      </c>
      <c r="D25" s="154" t="s">
        <v>173</v>
      </c>
      <c r="E25" s="164" t="s">
        <v>175</v>
      </c>
      <c r="F25" s="164" t="s">
        <v>154</v>
      </c>
      <c r="G25" s="157" t="s">
        <v>155</v>
      </c>
      <c r="H25" s="149"/>
      <c r="I25" s="149" t="s">
        <v>112</v>
      </c>
      <c r="J25" s="148">
        <f t="shared" si="1"/>
        <v>9</v>
      </c>
      <c r="K25" s="149"/>
      <c r="L25" s="150">
        <v>46023</v>
      </c>
      <c r="M25" s="150">
        <v>46387</v>
      </c>
      <c r="N25" s="20" t="s">
        <v>27</v>
      </c>
      <c r="O25" s="42"/>
      <c r="P25" s="43"/>
      <c r="Q25" s="43"/>
      <c r="R25" s="43"/>
      <c r="S25" s="43"/>
      <c r="T25" s="44"/>
      <c r="U25" s="44"/>
      <c r="V25" s="44"/>
      <c r="W25" s="44"/>
      <c r="X25" s="44">
        <v>9</v>
      </c>
      <c r="Y25" s="44"/>
      <c r="Z25" s="44"/>
      <c r="AA25" s="44"/>
      <c r="AB25" s="44"/>
      <c r="AC25" s="45"/>
    </row>
    <row r="26" spans="1:29" s="152" customFormat="1" ht="75" x14ac:dyDescent="0.25">
      <c r="A26" s="203"/>
      <c r="B26" s="146"/>
      <c r="C26" s="154" t="s">
        <v>165</v>
      </c>
      <c r="D26" s="154" t="s">
        <v>174</v>
      </c>
      <c r="E26" s="164" t="s">
        <v>176</v>
      </c>
      <c r="F26" s="164" t="s">
        <v>154</v>
      </c>
      <c r="G26" s="157" t="s">
        <v>177</v>
      </c>
      <c r="H26" s="149"/>
      <c r="I26" s="149" t="s">
        <v>112</v>
      </c>
      <c r="J26" s="148">
        <f t="shared" si="1"/>
        <v>30</v>
      </c>
      <c r="K26" s="149"/>
      <c r="L26" s="150">
        <v>46023</v>
      </c>
      <c r="M26" s="150">
        <v>46387</v>
      </c>
      <c r="N26" s="20" t="s">
        <v>27</v>
      </c>
      <c r="O26" s="42"/>
      <c r="P26" s="43"/>
      <c r="Q26" s="43"/>
      <c r="R26" s="43"/>
      <c r="S26" s="43"/>
      <c r="T26" s="44"/>
      <c r="U26" s="44"/>
      <c r="V26" s="44"/>
      <c r="W26" s="44"/>
      <c r="X26" s="44">
        <v>30</v>
      </c>
      <c r="Y26" s="44"/>
      <c r="Z26" s="44"/>
      <c r="AA26" s="44"/>
      <c r="AB26" s="44"/>
      <c r="AC26" s="45"/>
    </row>
    <row r="27" spans="1:29" s="152" customFormat="1" ht="75" x14ac:dyDescent="0.25">
      <c r="A27" s="202">
        <v>80</v>
      </c>
      <c r="B27" s="146"/>
      <c r="C27" s="154" t="s">
        <v>165</v>
      </c>
      <c r="D27" s="154" t="s">
        <v>173</v>
      </c>
      <c r="E27" s="164" t="s">
        <v>175</v>
      </c>
      <c r="F27" s="164" t="s">
        <v>154</v>
      </c>
      <c r="G27" s="157" t="s">
        <v>155</v>
      </c>
      <c r="H27" s="149"/>
      <c r="I27" s="149" t="s">
        <v>112</v>
      </c>
      <c r="J27" s="148">
        <f t="shared" si="1"/>
        <v>9</v>
      </c>
      <c r="K27" s="149"/>
      <c r="L27" s="150">
        <v>46388</v>
      </c>
      <c r="M27" s="150">
        <v>46752</v>
      </c>
      <c r="N27" s="20" t="s">
        <v>27</v>
      </c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>
        <v>9</v>
      </c>
      <c r="Z27" s="44"/>
      <c r="AA27" s="44"/>
      <c r="AB27" s="44"/>
      <c r="AC27" s="45"/>
    </row>
    <row r="28" spans="1:29" s="152" customFormat="1" ht="75" x14ac:dyDescent="0.25">
      <c r="A28" s="203"/>
      <c r="B28" s="146"/>
      <c r="C28" s="154" t="s">
        <v>165</v>
      </c>
      <c r="D28" s="154" t="s">
        <v>174</v>
      </c>
      <c r="E28" s="164" t="s">
        <v>176</v>
      </c>
      <c r="F28" s="164" t="s">
        <v>154</v>
      </c>
      <c r="G28" s="157" t="s">
        <v>177</v>
      </c>
      <c r="H28" s="149"/>
      <c r="I28" s="149" t="s">
        <v>112</v>
      </c>
      <c r="J28" s="148">
        <f t="shared" si="1"/>
        <v>30</v>
      </c>
      <c r="K28" s="149"/>
      <c r="L28" s="150">
        <v>46388</v>
      </c>
      <c r="M28" s="150">
        <v>46752</v>
      </c>
      <c r="N28" s="20" t="s">
        <v>27</v>
      </c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>
        <v>30</v>
      </c>
      <c r="Z28" s="44"/>
      <c r="AA28" s="44"/>
      <c r="AB28" s="44"/>
      <c r="AC28" s="45"/>
    </row>
    <row r="29" spans="1:29" s="152" customFormat="1" ht="75" x14ac:dyDescent="0.25">
      <c r="A29" s="202">
        <v>85</v>
      </c>
      <c r="B29" s="146"/>
      <c r="C29" s="154" t="s">
        <v>165</v>
      </c>
      <c r="D29" s="154" t="s">
        <v>173</v>
      </c>
      <c r="E29" s="164" t="s">
        <v>175</v>
      </c>
      <c r="F29" s="164" t="s">
        <v>154</v>
      </c>
      <c r="G29" s="157" t="s">
        <v>155</v>
      </c>
      <c r="H29" s="149"/>
      <c r="I29" s="149" t="s">
        <v>112</v>
      </c>
      <c r="J29" s="148">
        <f t="shared" si="1"/>
        <v>9</v>
      </c>
      <c r="K29" s="149"/>
      <c r="L29" s="150">
        <v>46753</v>
      </c>
      <c r="M29" s="150">
        <v>47118</v>
      </c>
      <c r="N29" s="20" t="s">
        <v>27</v>
      </c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>
        <v>9</v>
      </c>
      <c r="AA29" s="44"/>
      <c r="AB29" s="44"/>
      <c r="AC29" s="45"/>
    </row>
    <row r="30" spans="1:29" s="152" customFormat="1" ht="75" x14ac:dyDescent="0.25">
      <c r="A30" s="203"/>
      <c r="B30" s="146"/>
      <c r="C30" s="154" t="s">
        <v>165</v>
      </c>
      <c r="D30" s="154" t="s">
        <v>174</v>
      </c>
      <c r="E30" s="164" t="s">
        <v>176</v>
      </c>
      <c r="F30" s="164" t="s">
        <v>154</v>
      </c>
      <c r="G30" s="157" t="s">
        <v>177</v>
      </c>
      <c r="H30" s="149"/>
      <c r="I30" s="149" t="s">
        <v>112</v>
      </c>
      <c r="J30" s="148">
        <f t="shared" si="1"/>
        <v>30</v>
      </c>
      <c r="K30" s="149"/>
      <c r="L30" s="150">
        <v>46753</v>
      </c>
      <c r="M30" s="150">
        <v>47118</v>
      </c>
      <c r="N30" s="20" t="s">
        <v>27</v>
      </c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>
        <v>30</v>
      </c>
      <c r="AA30" s="44"/>
      <c r="AB30" s="44"/>
      <c r="AC30" s="45"/>
    </row>
    <row r="31" spans="1:29" s="152" customFormat="1" ht="75" x14ac:dyDescent="0.25">
      <c r="A31" s="202">
        <v>88</v>
      </c>
      <c r="B31" s="146"/>
      <c r="C31" s="154" t="s">
        <v>165</v>
      </c>
      <c r="D31" s="154" t="s">
        <v>173</v>
      </c>
      <c r="E31" s="164" t="s">
        <v>175</v>
      </c>
      <c r="F31" s="164" t="s">
        <v>154</v>
      </c>
      <c r="G31" s="157" t="s">
        <v>155</v>
      </c>
      <c r="H31" s="149"/>
      <c r="I31" s="149" t="s">
        <v>112</v>
      </c>
      <c r="J31" s="148">
        <f t="shared" si="1"/>
        <v>9</v>
      </c>
      <c r="K31" s="149"/>
      <c r="L31" s="150">
        <v>47119</v>
      </c>
      <c r="M31" s="150">
        <v>47483</v>
      </c>
      <c r="N31" s="20" t="s">
        <v>27</v>
      </c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>
        <v>9</v>
      </c>
      <c r="AB31" s="44"/>
      <c r="AC31" s="45"/>
    </row>
    <row r="32" spans="1:29" s="152" customFormat="1" ht="75" x14ac:dyDescent="0.25">
      <c r="A32" s="203"/>
      <c r="B32" s="146"/>
      <c r="C32" s="154" t="s">
        <v>165</v>
      </c>
      <c r="D32" s="154" t="s">
        <v>174</v>
      </c>
      <c r="E32" s="164" t="s">
        <v>176</v>
      </c>
      <c r="F32" s="164" t="s">
        <v>154</v>
      </c>
      <c r="G32" s="157" t="s">
        <v>177</v>
      </c>
      <c r="H32" s="149"/>
      <c r="I32" s="149" t="s">
        <v>112</v>
      </c>
      <c r="J32" s="148">
        <f t="shared" si="1"/>
        <v>30</v>
      </c>
      <c r="K32" s="149"/>
      <c r="L32" s="150">
        <v>47119</v>
      </c>
      <c r="M32" s="150">
        <v>47483</v>
      </c>
      <c r="N32" s="20" t="s">
        <v>27</v>
      </c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>
        <v>30</v>
      </c>
      <c r="AB32" s="44"/>
      <c r="AC32" s="45"/>
    </row>
    <row r="33" spans="1:29" s="152" customFormat="1" ht="75" x14ac:dyDescent="0.25">
      <c r="A33" s="202">
        <v>90</v>
      </c>
      <c r="B33" s="146"/>
      <c r="C33" s="154" t="s">
        <v>165</v>
      </c>
      <c r="D33" s="154" t="s">
        <v>173</v>
      </c>
      <c r="E33" s="164" t="s">
        <v>175</v>
      </c>
      <c r="F33" s="164" t="s">
        <v>154</v>
      </c>
      <c r="G33" s="157" t="s">
        <v>155</v>
      </c>
      <c r="H33" s="149"/>
      <c r="I33" s="149" t="s">
        <v>112</v>
      </c>
      <c r="J33" s="148">
        <f t="shared" si="1"/>
        <v>9</v>
      </c>
      <c r="K33" s="149"/>
      <c r="L33" s="150">
        <v>47484</v>
      </c>
      <c r="M33" s="150">
        <v>47848</v>
      </c>
      <c r="N33" s="20" t="s">
        <v>27</v>
      </c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>
        <v>9</v>
      </c>
      <c r="AC33" s="45"/>
    </row>
    <row r="34" spans="1:29" s="152" customFormat="1" ht="75" x14ac:dyDescent="0.25">
      <c r="A34" s="203"/>
      <c r="B34" s="146"/>
      <c r="C34" s="154" t="s">
        <v>165</v>
      </c>
      <c r="D34" s="154" t="s">
        <v>174</v>
      </c>
      <c r="E34" s="164" t="s">
        <v>176</v>
      </c>
      <c r="F34" s="164" t="s">
        <v>154</v>
      </c>
      <c r="G34" s="157" t="s">
        <v>177</v>
      </c>
      <c r="H34" s="149"/>
      <c r="I34" s="149" t="s">
        <v>112</v>
      </c>
      <c r="J34" s="148">
        <f t="shared" si="1"/>
        <v>30</v>
      </c>
      <c r="K34" s="149"/>
      <c r="L34" s="150">
        <v>47484</v>
      </c>
      <c r="M34" s="150">
        <v>47848</v>
      </c>
      <c r="N34" s="20" t="s">
        <v>27</v>
      </c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>
        <v>30</v>
      </c>
      <c r="AC34" s="45"/>
    </row>
    <row r="35" spans="1:29" s="152" customFormat="1" ht="75" x14ac:dyDescent="0.25">
      <c r="A35" s="202">
        <v>92</v>
      </c>
      <c r="B35" s="146"/>
      <c r="C35" s="154" t="s">
        <v>165</v>
      </c>
      <c r="D35" s="154" t="s">
        <v>173</v>
      </c>
      <c r="E35" s="164" t="s">
        <v>175</v>
      </c>
      <c r="F35" s="164" t="s">
        <v>154</v>
      </c>
      <c r="G35" s="157" t="s">
        <v>155</v>
      </c>
      <c r="H35" s="149"/>
      <c r="I35" s="149" t="s">
        <v>112</v>
      </c>
      <c r="J35" s="148">
        <f t="shared" si="1"/>
        <v>9</v>
      </c>
      <c r="K35" s="149"/>
      <c r="L35" s="150">
        <v>47849</v>
      </c>
      <c r="M35" s="150">
        <v>48213</v>
      </c>
      <c r="N35" s="20" t="s">
        <v>27</v>
      </c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>
        <v>9</v>
      </c>
    </row>
    <row r="36" spans="1:29" s="152" customFormat="1" ht="75" x14ac:dyDescent="0.25">
      <c r="A36" s="203"/>
      <c r="B36" s="146"/>
      <c r="C36" s="154" t="s">
        <v>165</v>
      </c>
      <c r="D36" s="154" t="s">
        <v>174</v>
      </c>
      <c r="E36" s="164" t="s">
        <v>176</v>
      </c>
      <c r="F36" s="164" t="s">
        <v>154</v>
      </c>
      <c r="G36" s="157" t="s">
        <v>177</v>
      </c>
      <c r="H36" s="149"/>
      <c r="I36" s="149" t="s">
        <v>112</v>
      </c>
      <c r="J36" s="148">
        <f t="shared" si="1"/>
        <v>30</v>
      </c>
      <c r="K36" s="149"/>
      <c r="L36" s="150">
        <v>47849</v>
      </c>
      <c r="M36" s="150">
        <v>48213</v>
      </c>
      <c r="N36" s="20" t="s">
        <v>27</v>
      </c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>
        <v>30</v>
      </c>
    </row>
    <row r="37" spans="1:29" x14ac:dyDescent="0.25">
      <c r="A37" s="1"/>
      <c r="B37" s="21"/>
      <c r="C37" s="31"/>
      <c r="D37" s="31"/>
      <c r="E37" s="33"/>
      <c r="F37" s="41"/>
      <c r="G37" s="31"/>
      <c r="H37" s="22"/>
      <c r="I37" s="22"/>
      <c r="J37" s="2"/>
      <c r="K37" s="22"/>
      <c r="L37" s="81"/>
      <c r="M37" s="81"/>
      <c r="N37" s="20"/>
      <c r="O37" s="42"/>
      <c r="P37" s="43"/>
      <c r="Q37" s="43"/>
      <c r="R37" s="43"/>
      <c r="S37" s="43"/>
      <c r="T37" s="44"/>
      <c r="U37" s="44"/>
      <c r="V37" s="44"/>
      <c r="W37" s="44"/>
      <c r="X37" s="44"/>
      <c r="Y37" s="44"/>
      <c r="Z37" s="44"/>
      <c r="AA37" s="44"/>
      <c r="AB37" s="44"/>
      <c r="AC37" s="45"/>
    </row>
    <row r="38" spans="1:29" x14ac:dyDescent="0.25">
      <c r="A38" s="16"/>
      <c r="B38" s="17" t="s">
        <v>3</v>
      </c>
      <c r="C38" s="9"/>
      <c r="D38" s="9"/>
      <c r="E38" s="9"/>
      <c r="F38" s="9"/>
      <c r="G38" s="9"/>
      <c r="H38" s="18"/>
      <c r="I38" s="18"/>
      <c r="J38" s="34"/>
      <c r="K38" s="18"/>
      <c r="L38" s="77"/>
      <c r="M38" s="77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68"/>
    </row>
    <row r="39" spans="1:29" s="152" customFormat="1" ht="105" x14ac:dyDescent="0.25">
      <c r="A39" s="145">
        <v>7</v>
      </c>
      <c r="B39" s="146"/>
      <c r="C39" s="154" t="s">
        <v>107</v>
      </c>
      <c r="D39" s="156" t="s">
        <v>108</v>
      </c>
      <c r="E39" s="157" t="s">
        <v>109</v>
      </c>
      <c r="F39" s="158" t="s">
        <v>110</v>
      </c>
      <c r="G39" s="157" t="s">
        <v>111</v>
      </c>
      <c r="H39" s="149"/>
      <c r="I39" s="149" t="s">
        <v>112</v>
      </c>
      <c r="J39" s="148">
        <f t="shared" ref="J39:J50" si="2">SUM(O39:AC39)</f>
        <v>23</v>
      </c>
      <c r="K39" s="149"/>
      <c r="L39" s="150">
        <v>42736</v>
      </c>
      <c r="M39" s="150">
        <v>43100</v>
      </c>
      <c r="N39" s="20" t="s">
        <v>25</v>
      </c>
      <c r="O39" s="42">
        <v>23</v>
      </c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s="152" customFormat="1" ht="105" x14ac:dyDescent="0.25">
      <c r="A40" s="145">
        <v>11</v>
      </c>
      <c r="B40" s="146"/>
      <c r="C40" s="154" t="s">
        <v>122</v>
      </c>
      <c r="D40" s="156" t="s">
        <v>123</v>
      </c>
      <c r="E40" s="157" t="s">
        <v>109</v>
      </c>
      <c r="F40" s="158" t="s">
        <v>110</v>
      </c>
      <c r="G40" s="157" t="s">
        <v>111</v>
      </c>
      <c r="H40" s="149"/>
      <c r="I40" s="149" t="s">
        <v>112</v>
      </c>
      <c r="J40" s="148">
        <f t="shared" si="2"/>
        <v>38</v>
      </c>
      <c r="K40" s="149"/>
      <c r="L40" s="150">
        <v>42736</v>
      </c>
      <c r="M40" s="150">
        <v>43100</v>
      </c>
      <c r="N40" s="20" t="s">
        <v>25</v>
      </c>
      <c r="O40" s="42">
        <v>38</v>
      </c>
      <c r="P40" s="43"/>
      <c r="Q40" s="43"/>
      <c r="R40" s="43"/>
      <c r="S40" s="43"/>
      <c r="T40" s="44"/>
      <c r="U40" s="44"/>
      <c r="V40" s="44"/>
      <c r="W40" s="44"/>
      <c r="X40" s="44"/>
      <c r="Y40" s="44"/>
      <c r="Z40" s="44"/>
      <c r="AA40" s="44"/>
      <c r="AB40" s="44"/>
      <c r="AC40" s="45"/>
    </row>
    <row r="41" spans="1:29" s="152" customFormat="1" ht="105" x14ac:dyDescent="0.25">
      <c r="A41" s="145">
        <v>26</v>
      </c>
      <c r="B41" s="146"/>
      <c r="C41" s="154" t="s">
        <v>133</v>
      </c>
      <c r="D41" s="155" t="s">
        <v>134</v>
      </c>
      <c r="E41" s="157" t="s">
        <v>109</v>
      </c>
      <c r="F41" s="158" t="s">
        <v>110</v>
      </c>
      <c r="G41" s="157" t="s">
        <v>111</v>
      </c>
      <c r="H41" s="149"/>
      <c r="I41" s="149" t="s">
        <v>112</v>
      </c>
      <c r="J41" s="148">
        <f t="shared" si="2"/>
        <v>91</v>
      </c>
      <c r="K41" s="149"/>
      <c r="L41" s="150">
        <v>43101</v>
      </c>
      <c r="M41" s="150">
        <v>43465</v>
      </c>
      <c r="N41" s="20" t="s">
        <v>26</v>
      </c>
      <c r="O41" s="42"/>
      <c r="P41" s="43">
        <v>91</v>
      </c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s="152" customFormat="1" ht="105" x14ac:dyDescent="0.25">
      <c r="A42" s="145">
        <v>67</v>
      </c>
      <c r="B42" s="146"/>
      <c r="C42" s="154" t="s">
        <v>165</v>
      </c>
      <c r="D42" s="156" t="s">
        <v>178</v>
      </c>
      <c r="E42" s="157" t="s">
        <v>109</v>
      </c>
      <c r="F42" s="158" t="s">
        <v>110</v>
      </c>
      <c r="G42" s="157" t="s">
        <v>111</v>
      </c>
      <c r="H42" s="149"/>
      <c r="I42" s="149" t="s">
        <v>112</v>
      </c>
      <c r="J42" s="148">
        <f t="shared" si="2"/>
        <v>90</v>
      </c>
      <c r="K42" s="149"/>
      <c r="L42" s="150">
        <v>44927</v>
      </c>
      <c r="M42" s="150">
        <v>45291</v>
      </c>
      <c r="N42" s="20" t="s">
        <v>27</v>
      </c>
      <c r="O42" s="42"/>
      <c r="P42" s="43"/>
      <c r="Q42" s="43"/>
      <c r="R42" s="43"/>
      <c r="S42" s="43"/>
      <c r="T42" s="44"/>
      <c r="U42" s="44">
        <v>90</v>
      </c>
      <c r="V42" s="44"/>
      <c r="W42" s="44"/>
      <c r="X42" s="44"/>
      <c r="Y42" s="44"/>
      <c r="Z42" s="44"/>
      <c r="AA42" s="44"/>
      <c r="AB42" s="44"/>
      <c r="AC42" s="45"/>
    </row>
    <row r="43" spans="1:29" s="152" customFormat="1" ht="105" x14ac:dyDescent="0.25">
      <c r="A43" s="145">
        <v>71</v>
      </c>
      <c r="B43" s="146"/>
      <c r="C43" s="154" t="s">
        <v>165</v>
      </c>
      <c r="D43" s="156" t="s">
        <v>178</v>
      </c>
      <c r="E43" s="157" t="s">
        <v>109</v>
      </c>
      <c r="F43" s="158" t="s">
        <v>110</v>
      </c>
      <c r="G43" s="157" t="s">
        <v>111</v>
      </c>
      <c r="H43" s="149"/>
      <c r="I43" s="149" t="s">
        <v>112</v>
      </c>
      <c r="J43" s="148">
        <f t="shared" si="2"/>
        <v>90</v>
      </c>
      <c r="K43" s="149"/>
      <c r="L43" s="150">
        <v>45292</v>
      </c>
      <c r="M43" s="150">
        <v>45657</v>
      </c>
      <c r="N43" s="20" t="s">
        <v>27</v>
      </c>
      <c r="O43" s="42"/>
      <c r="P43" s="43"/>
      <c r="Q43" s="43"/>
      <c r="R43" s="43"/>
      <c r="S43" s="43"/>
      <c r="T43" s="44"/>
      <c r="U43" s="44"/>
      <c r="V43" s="44">
        <v>90</v>
      </c>
      <c r="W43" s="44"/>
      <c r="X43" s="44"/>
      <c r="Y43" s="44"/>
      <c r="Z43" s="44"/>
      <c r="AA43" s="44"/>
      <c r="AB43" s="44"/>
      <c r="AC43" s="45"/>
    </row>
    <row r="44" spans="1:29" s="152" customFormat="1" ht="105" x14ac:dyDescent="0.25">
      <c r="A44" s="145">
        <v>73</v>
      </c>
      <c r="B44" s="146"/>
      <c r="C44" s="154" t="s">
        <v>165</v>
      </c>
      <c r="D44" s="156" t="s">
        <v>178</v>
      </c>
      <c r="E44" s="157" t="s">
        <v>109</v>
      </c>
      <c r="F44" s="158" t="s">
        <v>110</v>
      </c>
      <c r="G44" s="157" t="s">
        <v>111</v>
      </c>
      <c r="H44" s="149"/>
      <c r="I44" s="149" t="s">
        <v>112</v>
      </c>
      <c r="J44" s="148">
        <f t="shared" si="2"/>
        <v>90</v>
      </c>
      <c r="K44" s="149"/>
      <c r="L44" s="150">
        <v>45658</v>
      </c>
      <c r="M44" s="150">
        <v>46022</v>
      </c>
      <c r="N44" s="20" t="s">
        <v>27</v>
      </c>
      <c r="O44" s="42"/>
      <c r="P44" s="43"/>
      <c r="Q44" s="43"/>
      <c r="R44" s="43"/>
      <c r="S44" s="43"/>
      <c r="T44" s="44"/>
      <c r="U44" s="44"/>
      <c r="V44" s="44"/>
      <c r="W44" s="44">
        <v>90</v>
      </c>
      <c r="X44" s="44"/>
      <c r="Y44" s="44"/>
      <c r="Z44" s="44"/>
      <c r="AA44" s="44"/>
      <c r="AB44" s="44"/>
      <c r="AC44" s="45"/>
    </row>
    <row r="45" spans="1:29" s="152" customFormat="1" ht="105" x14ac:dyDescent="0.25">
      <c r="A45" s="145">
        <v>76</v>
      </c>
      <c r="B45" s="146"/>
      <c r="C45" s="154" t="s">
        <v>165</v>
      </c>
      <c r="D45" s="156" t="s">
        <v>178</v>
      </c>
      <c r="E45" s="157" t="s">
        <v>109</v>
      </c>
      <c r="F45" s="158" t="s">
        <v>110</v>
      </c>
      <c r="G45" s="157" t="s">
        <v>111</v>
      </c>
      <c r="H45" s="149"/>
      <c r="I45" s="149" t="s">
        <v>112</v>
      </c>
      <c r="J45" s="148">
        <f t="shared" si="2"/>
        <v>90</v>
      </c>
      <c r="K45" s="149"/>
      <c r="L45" s="150">
        <v>46023</v>
      </c>
      <c r="M45" s="150">
        <v>46387</v>
      </c>
      <c r="N45" s="20" t="s">
        <v>27</v>
      </c>
      <c r="O45" s="42"/>
      <c r="P45" s="43"/>
      <c r="Q45" s="43"/>
      <c r="R45" s="43"/>
      <c r="S45" s="43"/>
      <c r="T45" s="44"/>
      <c r="U45" s="44"/>
      <c r="V45" s="44"/>
      <c r="W45" s="44"/>
      <c r="X45" s="44">
        <v>90</v>
      </c>
      <c r="Y45" s="44"/>
      <c r="Z45" s="44"/>
      <c r="AA45" s="44"/>
      <c r="AB45" s="44"/>
      <c r="AC45" s="45"/>
    </row>
    <row r="46" spans="1:29" s="152" customFormat="1" ht="105" x14ac:dyDescent="0.25">
      <c r="A46" s="145">
        <v>81</v>
      </c>
      <c r="B46" s="146"/>
      <c r="C46" s="154" t="s">
        <v>165</v>
      </c>
      <c r="D46" s="156" t="s">
        <v>178</v>
      </c>
      <c r="E46" s="157" t="s">
        <v>109</v>
      </c>
      <c r="F46" s="158" t="s">
        <v>110</v>
      </c>
      <c r="G46" s="157" t="s">
        <v>111</v>
      </c>
      <c r="H46" s="149"/>
      <c r="I46" s="149" t="s">
        <v>112</v>
      </c>
      <c r="J46" s="148">
        <f t="shared" si="2"/>
        <v>90</v>
      </c>
      <c r="K46" s="149"/>
      <c r="L46" s="150">
        <v>46388</v>
      </c>
      <c r="M46" s="150">
        <v>46752</v>
      </c>
      <c r="N46" s="20" t="s">
        <v>27</v>
      </c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>
        <v>90</v>
      </c>
      <c r="Z46" s="44"/>
      <c r="AA46" s="44"/>
      <c r="AB46" s="44"/>
      <c r="AC46" s="45"/>
    </row>
    <row r="47" spans="1:29" s="152" customFormat="1" ht="105" x14ac:dyDescent="0.25">
      <c r="A47" s="145">
        <v>86</v>
      </c>
      <c r="B47" s="146"/>
      <c r="C47" s="154" t="s">
        <v>165</v>
      </c>
      <c r="D47" s="156" t="s">
        <v>178</v>
      </c>
      <c r="E47" s="157" t="s">
        <v>109</v>
      </c>
      <c r="F47" s="158" t="s">
        <v>110</v>
      </c>
      <c r="G47" s="157" t="s">
        <v>111</v>
      </c>
      <c r="H47" s="149"/>
      <c r="I47" s="149" t="s">
        <v>112</v>
      </c>
      <c r="J47" s="148">
        <f t="shared" si="2"/>
        <v>90</v>
      </c>
      <c r="K47" s="149"/>
      <c r="L47" s="150">
        <v>46753</v>
      </c>
      <c r="M47" s="150">
        <v>47118</v>
      </c>
      <c r="N47" s="20" t="s">
        <v>27</v>
      </c>
      <c r="O47" s="42"/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>
        <v>90</v>
      </c>
      <c r="AA47" s="44"/>
      <c r="AB47" s="44"/>
      <c r="AC47" s="45"/>
    </row>
    <row r="48" spans="1:29" s="152" customFormat="1" ht="105" x14ac:dyDescent="0.25">
      <c r="A48" s="145">
        <v>89</v>
      </c>
      <c r="B48" s="146"/>
      <c r="C48" s="154" t="s">
        <v>165</v>
      </c>
      <c r="D48" s="156" t="s">
        <v>178</v>
      </c>
      <c r="E48" s="157" t="s">
        <v>109</v>
      </c>
      <c r="F48" s="158" t="s">
        <v>110</v>
      </c>
      <c r="G48" s="157" t="s">
        <v>111</v>
      </c>
      <c r="H48" s="149"/>
      <c r="I48" s="149" t="s">
        <v>112</v>
      </c>
      <c r="J48" s="148">
        <f t="shared" si="2"/>
        <v>90</v>
      </c>
      <c r="K48" s="149"/>
      <c r="L48" s="150">
        <v>47119</v>
      </c>
      <c r="M48" s="150">
        <v>47483</v>
      </c>
      <c r="N48" s="20" t="s">
        <v>27</v>
      </c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>
        <v>90</v>
      </c>
      <c r="AB48" s="44"/>
      <c r="AC48" s="45"/>
    </row>
    <row r="49" spans="1:29" s="152" customFormat="1" ht="105" x14ac:dyDescent="0.25">
      <c r="A49" s="145">
        <v>91</v>
      </c>
      <c r="B49" s="146"/>
      <c r="C49" s="154" t="s">
        <v>165</v>
      </c>
      <c r="D49" s="156" t="s">
        <v>178</v>
      </c>
      <c r="E49" s="157" t="s">
        <v>109</v>
      </c>
      <c r="F49" s="158" t="s">
        <v>110</v>
      </c>
      <c r="G49" s="157" t="s">
        <v>111</v>
      </c>
      <c r="H49" s="149"/>
      <c r="I49" s="149" t="s">
        <v>112</v>
      </c>
      <c r="J49" s="148">
        <f t="shared" si="2"/>
        <v>90</v>
      </c>
      <c r="K49" s="149"/>
      <c r="L49" s="150">
        <v>47484</v>
      </c>
      <c r="M49" s="150">
        <v>47848</v>
      </c>
      <c r="N49" s="20" t="s">
        <v>27</v>
      </c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>
        <v>90</v>
      </c>
      <c r="AC49" s="45"/>
    </row>
    <row r="50" spans="1:29" s="152" customFormat="1" ht="105" x14ac:dyDescent="0.25">
      <c r="A50" s="145">
        <v>93</v>
      </c>
      <c r="B50" s="146"/>
      <c r="C50" s="154" t="s">
        <v>165</v>
      </c>
      <c r="D50" s="156" t="s">
        <v>178</v>
      </c>
      <c r="E50" s="157" t="s">
        <v>109</v>
      </c>
      <c r="F50" s="158" t="s">
        <v>110</v>
      </c>
      <c r="G50" s="157" t="s">
        <v>111</v>
      </c>
      <c r="H50" s="149"/>
      <c r="I50" s="149" t="s">
        <v>112</v>
      </c>
      <c r="J50" s="148">
        <f t="shared" si="2"/>
        <v>90</v>
      </c>
      <c r="K50" s="149"/>
      <c r="L50" s="150">
        <v>47849</v>
      </c>
      <c r="M50" s="150">
        <v>48213</v>
      </c>
      <c r="N50" s="20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>
        <v>90</v>
      </c>
    </row>
    <row r="51" spans="1:29" ht="15.75" thickBot="1" x14ac:dyDescent="0.3">
      <c r="A51" s="1"/>
      <c r="B51" s="21"/>
      <c r="C51" s="31"/>
      <c r="D51" s="35"/>
      <c r="E51" s="31"/>
      <c r="F51" s="66"/>
      <c r="G51" s="31"/>
      <c r="H51" s="22"/>
      <c r="I51" s="22"/>
      <c r="J51" s="2"/>
      <c r="K51" s="22"/>
      <c r="L51" s="81"/>
      <c r="M51" s="81"/>
      <c r="N51" s="20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ht="15.75" thickBot="1" x14ac:dyDescent="0.3">
      <c r="A52" s="101"/>
      <c r="B52" s="59" t="s">
        <v>0</v>
      </c>
      <c r="C52" s="59"/>
      <c r="D52" s="59"/>
      <c r="E52" s="59"/>
      <c r="F52" s="59"/>
      <c r="G52" s="59"/>
      <c r="H52" s="59"/>
      <c r="I52" s="59"/>
      <c r="J52" s="59">
        <f>SUM(J12:J39)</f>
        <v>2385.4999999999995</v>
      </c>
      <c r="K52" s="59"/>
      <c r="L52" s="85"/>
      <c r="M52" s="85"/>
      <c r="N52" s="102"/>
      <c r="O52" s="103"/>
      <c r="P52" s="104"/>
      <c r="Q52" s="104"/>
      <c r="R52" s="104"/>
      <c r="S52" s="104"/>
      <c r="T52" s="105"/>
      <c r="U52" s="105"/>
      <c r="V52" s="105"/>
      <c r="W52" s="105"/>
      <c r="X52" s="105"/>
      <c r="Y52" s="105"/>
      <c r="Z52" s="105"/>
      <c r="AA52" s="105"/>
      <c r="AB52" s="105"/>
      <c r="AC52" s="106"/>
    </row>
    <row r="53" spans="1:29" x14ac:dyDescent="0.25">
      <c r="A53" s="24"/>
      <c r="B53" s="25"/>
      <c r="C53" s="25"/>
      <c r="D53" s="25"/>
      <c r="E53" s="25"/>
      <c r="F53" s="25"/>
      <c r="G53" s="25"/>
      <c r="H53" s="25"/>
      <c r="I53" s="26"/>
      <c r="L53" s="78"/>
      <c r="M53" s="78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</row>
    <row r="54" spans="1:29" x14ac:dyDescent="0.25">
      <c r="A54" s="201" t="s">
        <v>42</v>
      </c>
      <c r="B54" s="201"/>
      <c r="C54" s="201"/>
      <c r="D54" s="25"/>
      <c r="E54" s="25"/>
      <c r="F54" s="25"/>
      <c r="G54" s="25"/>
      <c r="H54" s="25"/>
      <c r="I54" s="26"/>
      <c r="L54" s="78"/>
      <c r="M54" s="78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</row>
    <row r="55" spans="1:29" x14ac:dyDescent="0.25">
      <c r="A55" s="10"/>
      <c r="B55" s="6"/>
      <c r="C55" s="40" t="s">
        <v>6</v>
      </c>
      <c r="D55" s="40" t="s">
        <v>5</v>
      </c>
      <c r="E55" s="10"/>
      <c r="F55" s="10"/>
      <c r="G55" s="10"/>
      <c r="H55" s="8"/>
      <c r="I55" s="11"/>
      <c r="J55" s="8"/>
      <c r="K55" s="11"/>
      <c r="L55" s="79"/>
      <c r="M55" s="80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2"/>
      <c r="B56" s="13" t="s">
        <v>43</v>
      </c>
      <c r="C56" s="14"/>
      <c r="D56" s="14"/>
      <c r="E56" s="14"/>
      <c r="F56" s="14"/>
      <c r="G56" s="14"/>
      <c r="H56" s="15"/>
      <c r="I56" s="9"/>
      <c r="J56" s="15"/>
      <c r="K56" s="9"/>
      <c r="L56" s="82"/>
      <c r="M56" s="77"/>
      <c r="N56" s="9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x14ac:dyDescent="0.25">
      <c r="A57" s="16"/>
      <c r="B57" s="17" t="s">
        <v>1</v>
      </c>
      <c r="C57" s="9"/>
      <c r="D57" s="9"/>
      <c r="E57" s="9"/>
      <c r="F57" s="9"/>
      <c r="G57" s="9"/>
      <c r="H57" s="15"/>
      <c r="I57" s="18"/>
      <c r="J57" s="15"/>
      <c r="K57" s="18"/>
      <c r="L57" s="82"/>
      <c r="M57" s="77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68"/>
    </row>
    <row r="58" spans="1:29" s="23" customFormat="1" x14ac:dyDescent="0.25">
      <c r="A58" s="1"/>
      <c r="B58" s="21"/>
      <c r="C58" s="2"/>
      <c r="D58" s="2"/>
      <c r="E58" s="2"/>
      <c r="F58" s="2"/>
      <c r="G58" s="2"/>
      <c r="H58" s="75"/>
      <c r="I58" s="22"/>
      <c r="J58" s="75"/>
      <c r="K58" s="22"/>
      <c r="L58" s="87"/>
      <c r="M58" s="81"/>
      <c r="N58" s="22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x14ac:dyDescent="0.25">
      <c r="A59" s="16"/>
      <c r="B59" s="17" t="s">
        <v>2</v>
      </c>
      <c r="C59" s="9"/>
      <c r="D59" s="9"/>
      <c r="E59" s="9"/>
      <c r="F59" s="9"/>
      <c r="G59" s="9"/>
      <c r="H59" s="18"/>
      <c r="I59" s="18"/>
      <c r="J59" s="18"/>
      <c r="K59" s="18"/>
      <c r="L59" s="77"/>
      <c r="M59" s="77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8"/>
    </row>
    <row r="60" spans="1:29" x14ac:dyDescent="0.25">
      <c r="A60" s="1"/>
      <c r="B60" s="21"/>
      <c r="C60" s="32"/>
      <c r="D60" s="2"/>
      <c r="E60" s="76"/>
      <c r="F60" s="76"/>
      <c r="G60" s="76"/>
      <c r="H60" s="22"/>
      <c r="I60" s="22"/>
      <c r="J60" s="2"/>
      <c r="K60" s="22"/>
      <c r="L60" s="81"/>
      <c r="M60" s="81"/>
      <c r="N60" s="37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x14ac:dyDescent="0.25">
      <c r="A61" s="16"/>
      <c r="B61" s="17" t="s">
        <v>3</v>
      </c>
      <c r="C61" s="9"/>
      <c r="D61" s="9"/>
      <c r="E61" s="9"/>
      <c r="F61" s="9"/>
      <c r="G61" s="9"/>
      <c r="H61" s="18"/>
      <c r="I61" s="18"/>
      <c r="J61" s="34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152" customFormat="1" ht="120" x14ac:dyDescent="0.25">
      <c r="A62" s="145">
        <v>40</v>
      </c>
      <c r="B62" s="146"/>
      <c r="C62" s="154" t="s">
        <v>144</v>
      </c>
      <c r="D62" s="156" t="s">
        <v>145</v>
      </c>
      <c r="E62" s="76" t="s">
        <v>146</v>
      </c>
      <c r="F62" s="76" t="s">
        <v>147</v>
      </c>
      <c r="G62" s="76" t="s">
        <v>148</v>
      </c>
      <c r="H62" s="149"/>
      <c r="I62" s="149" t="s">
        <v>112</v>
      </c>
      <c r="J62" s="148">
        <f>SUM(O62:AC62)</f>
        <v>15</v>
      </c>
      <c r="K62" s="149"/>
      <c r="L62" s="150">
        <v>43556</v>
      </c>
      <c r="M62" s="150">
        <v>43830</v>
      </c>
      <c r="N62" s="20" t="s">
        <v>26</v>
      </c>
      <c r="O62" s="42"/>
      <c r="P62" s="43"/>
      <c r="Q62" s="43">
        <v>15</v>
      </c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152" customFormat="1" ht="120" x14ac:dyDescent="0.25">
      <c r="A63" s="145">
        <v>45</v>
      </c>
      <c r="B63" s="146"/>
      <c r="C63" s="154" t="s">
        <v>161</v>
      </c>
      <c r="D63" s="156" t="s">
        <v>159</v>
      </c>
      <c r="E63" s="76" t="s">
        <v>146</v>
      </c>
      <c r="F63" s="76" t="s">
        <v>147</v>
      </c>
      <c r="G63" s="76" t="s">
        <v>148</v>
      </c>
      <c r="H63" s="149"/>
      <c r="I63" s="149" t="s">
        <v>112</v>
      </c>
      <c r="J63" s="148">
        <f>SUM(O63:AC63)</f>
        <v>102</v>
      </c>
      <c r="K63" s="149"/>
      <c r="L63" s="150">
        <v>43922</v>
      </c>
      <c r="M63" s="150">
        <v>44196</v>
      </c>
      <c r="N63" s="20" t="s">
        <v>26</v>
      </c>
      <c r="O63" s="42"/>
      <c r="P63" s="43"/>
      <c r="Q63" s="43"/>
      <c r="R63" s="43">
        <v>102</v>
      </c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152" customFormat="1" ht="120" x14ac:dyDescent="0.25">
      <c r="A64" s="145">
        <v>46</v>
      </c>
      <c r="B64" s="146"/>
      <c r="C64" s="154" t="s">
        <v>160</v>
      </c>
      <c r="D64" s="156" t="s">
        <v>162</v>
      </c>
      <c r="E64" s="76" t="s">
        <v>146</v>
      </c>
      <c r="F64" s="76" t="s">
        <v>147</v>
      </c>
      <c r="G64" s="76" t="s">
        <v>148</v>
      </c>
      <c r="H64" s="149"/>
      <c r="I64" s="149" t="s">
        <v>112</v>
      </c>
      <c r="J64" s="148">
        <f>SUM(O64:AC64)</f>
        <v>315</v>
      </c>
      <c r="K64" s="149"/>
      <c r="L64" s="150">
        <v>43922</v>
      </c>
      <c r="M64" s="150">
        <v>44196</v>
      </c>
      <c r="N64" s="20" t="s">
        <v>26</v>
      </c>
      <c r="O64" s="42"/>
      <c r="P64" s="43"/>
      <c r="Q64" s="43"/>
      <c r="R64" s="43">
        <v>315</v>
      </c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 x14ac:dyDescent="0.25">
      <c r="A65" s="1"/>
      <c r="B65" s="21"/>
      <c r="C65" s="32"/>
      <c r="D65" s="2"/>
      <c r="E65" s="76"/>
      <c r="F65" s="76"/>
      <c r="G65" s="76"/>
      <c r="H65" s="22"/>
      <c r="I65" s="22"/>
      <c r="J65" s="2"/>
      <c r="K65" s="22"/>
      <c r="L65" s="81"/>
      <c r="M65" s="81"/>
      <c r="N65" s="37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x14ac:dyDescent="0.25">
      <c r="A66" s="16"/>
      <c r="B66" s="18" t="s">
        <v>45</v>
      </c>
      <c r="C66" s="9"/>
      <c r="D66" s="9"/>
      <c r="E66" s="9"/>
      <c r="F66" s="9"/>
      <c r="G66" s="9"/>
      <c r="H66" s="18"/>
      <c r="I66" s="18"/>
      <c r="J66" s="18"/>
      <c r="K66" s="18"/>
      <c r="L66" s="77"/>
      <c r="M66" s="77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68"/>
    </row>
    <row r="67" spans="1:29" s="23" customFormat="1" x14ac:dyDescent="0.25">
      <c r="A67" s="69"/>
      <c r="B67" s="70" t="s">
        <v>1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 x14ac:dyDescent="0.25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 x14ac:dyDescent="0.25">
      <c r="A69" s="69"/>
      <c r="B69" s="70" t="s">
        <v>2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s="152" customFormat="1" ht="105" x14ac:dyDescent="0.25">
      <c r="A70" s="145">
        <v>69</v>
      </c>
      <c r="B70" s="146"/>
      <c r="C70" s="148" t="s">
        <v>181</v>
      </c>
      <c r="D70" s="148" t="s">
        <v>182</v>
      </c>
      <c r="E70" s="164" t="s">
        <v>130</v>
      </c>
      <c r="F70" s="164" t="s">
        <v>183</v>
      </c>
      <c r="G70" s="157" t="s">
        <v>132</v>
      </c>
      <c r="H70" s="149"/>
      <c r="I70" s="149" t="s">
        <v>112</v>
      </c>
      <c r="J70" s="148">
        <f>SUM(O70:AC70)</f>
        <v>1500</v>
      </c>
      <c r="K70" s="149"/>
      <c r="L70" s="150">
        <v>45383</v>
      </c>
      <c r="M70" s="150">
        <v>46022</v>
      </c>
      <c r="N70" s="124" t="s">
        <v>27</v>
      </c>
      <c r="O70" s="42"/>
      <c r="P70" s="43"/>
      <c r="Q70" s="43"/>
      <c r="R70" s="43"/>
      <c r="S70" s="43"/>
      <c r="T70" s="44"/>
      <c r="U70" s="44"/>
      <c r="V70" s="44">
        <v>750</v>
      </c>
      <c r="W70" s="44">
        <v>750</v>
      </c>
      <c r="X70" s="44"/>
      <c r="Y70" s="44"/>
      <c r="Z70" s="44"/>
      <c r="AA70" s="44"/>
      <c r="AB70" s="44"/>
      <c r="AC70" s="45"/>
    </row>
    <row r="71" spans="1:29" x14ac:dyDescent="0.25">
      <c r="A71" s="1"/>
      <c r="B71" s="21"/>
      <c r="C71" s="2"/>
      <c r="D71" s="2"/>
      <c r="E71" s="2"/>
      <c r="F71" s="2"/>
      <c r="G71" s="2"/>
      <c r="H71" s="22"/>
      <c r="I71" s="22"/>
      <c r="J71" s="22"/>
      <c r="K71" s="22"/>
      <c r="L71" s="81"/>
      <c r="M71" s="81"/>
      <c r="N71" s="6"/>
      <c r="O71" s="42"/>
      <c r="P71" s="43"/>
      <c r="Q71" s="43"/>
      <c r="R71" s="43"/>
      <c r="S71" s="43"/>
      <c r="T71" s="44"/>
      <c r="U71" s="44"/>
      <c r="V71" s="44"/>
      <c r="W71" s="44"/>
      <c r="X71" s="44"/>
      <c r="Y71" s="44"/>
      <c r="Z71" s="44"/>
      <c r="AA71" s="44"/>
      <c r="AB71" s="44"/>
      <c r="AC71" s="45"/>
    </row>
    <row r="72" spans="1:29" s="23" customFormat="1" x14ac:dyDescent="0.25">
      <c r="A72" s="69"/>
      <c r="B72" s="70" t="s">
        <v>3</v>
      </c>
      <c r="C72" s="34"/>
      <c r="D72" s="34"/>
      <c r="E72" s="34"/>
      <c r="F72" s="34"/>
      <c r="G72" s="34"/>
      <c r="H72" s="71"/>
      <c r="I72" s="71"/>
      <c r="J72" s="71"/>
      <c r="K72" s="71"/>
      <c r="L72" s="86"/>
      <c r="M72" s="86"/>
      <c r="N72" s="73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2"/>
    </row>
    <row r="73" spans="1:29" ht="15.75" thickBot="1" x14ac:dyDescent="0.3">
      <c r="A73" s="93"/>
      <c r="B73" s="94"/>
      <c r="C73" s="96"/>
      <c r="D73" s="96"/>
      <c r="E73" s="96"/>
      <c r="F73" s="96"/>
      <c r="G73" s="96"/>
      <c r="H73" s="95"/>
      <c r="I73" s="95"/>
      <c r="J73" s="95"/>
      <c r="K73" s="95"/>
      <c r="L73" s="97"/>
      <c r="M73" s="97"/>
      <c r="N73" s="107"/>
      <c r="O73" s="98"/>
      <c r="P73" s="99"/>
      <c r="Q73" s="99"/>
      <c r="R73" s="99"/>
      <c r="S73" s="99"/>
      <c r="T73" s="100"/>
      <c r="U73" s="100"/>
      <c r="V73" s="100"/>
      <c r="W73" s="100"/>
      <c r="X73" s="100"/>
      <c r="Y73" s="100"/>
      <c r="Z73" s="100"/>
      <c r="AA73" s="100"/>
      <c r="AB73" s="100"/>
      <c r="AC73" s="89"/>
    </row>
    <row r="74" spans="1:29" ht="15.75" thickBot="1" x14ac:dyDescent="0.3">
      <c r="A74" s="115"/>
      <c r="B74" s="116" t="s">
        <v>46</v>
      </c>
      <c r="C74" s="117"/>
      <c r="D74" s="117"/>
      <c r="E74" s="117"/>
      <c r="F74" s="117"/>
      <c r="G74" s="117"/>
      <c r="H74" s="118"/>
      <c r="I74" s="118"/>
      <c r="J74" s="118">
        <f>SUM(J56:J73)</f>
        <v>1932</v>
      </c>
      <c r="K74" s="118"/>
      <c r="L74" s="119"/>
      <c r="M74" s="119"/>
      <c r="N74" s="102"/>
      <c r="O74" s="120"/>
      <c r="P74" s="121"/>
      <c r="Q74" s="121"/>
      <c r="R74" s="121"/>
      <c r="S74" s="121"/>
      <c r="T74" s="122"/>
      <c r="U74" s="122"/>
      <c r="V74" s="122"/>
      <c r="W74" s="122"/>
      <c r="X74" s="122"/>
      <c r="Y74" s="122"/>
      <c r="Z74" s="122"/>
      <c r="AA74" s="122"/>
      <c r="AB74" s="122"/>
      <c r="AC74" s="123"/>
    </row>
    <row r="75" spans="1:29" ht="15.75" thickBot="1" x14ac:dyDescent="0.3">
      <c r="A75" s="108"/>
      <c r="B75" s="109"/>
      <c r="C75" s="110"/>
      <c r="D75" s="110"/>
      <c r="E75" s="110"/>
      <c r="F75" s="110"/>
      <c r="G75" s="110"/>
      <c r="H75" s="111"/>
      <c r="I75" s="111"/>
      <c r="J75" s="112"/>
      <c r="K75" s="112"/>
      <c r="L75" s="113"/>
      <c r="M75" s="113"/>
      <c r="N75" s="112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114"/>
    </row>
    <row r="76" spans="1:29" x14ac:dyDescent="0.25">
      <c r="A76" s="201" t="s">
        <v>47</v>
      </c>
      <c r="B76" s="201"/>
      <c r="C76" s="201"/>
      <c r="D76" s="25"/>
      <c r="E76" s="25"/>
      <c r="F76" s="25"/>
      <c r="G76" s="25"/>
      <c r="H76" s="25"/>
      <c r="I76" s="26"/>
      <c r="L76" s="78"/>
      <c r="M76" s="78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</row>
    <row r="77" spans="1:29" x14ac:dyDescent="0.25">
      <c r="A77" s="10"/>
      <c r="B77" s="6"/>
      <c r="C77" s="40" t="s">
        <v>6</v>
      </c>
      <c r="D77" s="40" t="s">
        <v>5</v>
      </c>
      <c r="E77" s="10"/>
      <c r="F77" s="10"/>
      <c r="G77" s="10"/>
      <c r="H77" s="8"/>
      <c r="I77" s="11"/>
      <c r="J77" s="8"/>
      <c r="K77" s="11"/>
      <c r="L77" s="79"/>
      <c r="M77" s="80"/>
      <c r="N77" s="6"/>
      <c r="O77" s="42"/>
      <c r="P77" s="43"/>
      <c r="Q77" s="43"/>
      <c r="R77" s="43"/>
      <c r="S77" s="43"/>
      <c r="T77" s="44"/>
      <c r="U77" s="44"/>
      <c r="V77" s="44"/>
      <c r="W77" s="44"/>
      <c r="X77" s="44"/>
      <c r="Y77" s="44"/>
      <c r="Z77" s="44"/>
      <c r="AA77" s="44"/>
      <c r="AB77" s="44"/>
      <c r="AC77" s="45"/>
    </row>
    <row r="78" spans="1:29" x14ac:dyDescent="0.25">
      <c r="A78" s="12"/>
      <c r="B78" s="13" t="s">
        <v>48</v>
      </c>
      <c r="C78" s="14"/>
      <c r="D78" s="14"/>
      <c r="E78" s="14"/>
      <c r="F78" s="14"/>
      <c r="G78" s="14"/>
      <c r="H78" s="15"/>
      <c r="I78" s="9"/>
      <c r="J78" s="15"/>
      <c r="K78" s="9"/>
      <c r="L78" s="82"/>
      <c r="M78" s="77"/>
      <c r="N78" s="9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68"/>
    </row>
    <row r="79" spans="1:29" x14ac:dyDescent="0.25">
      <c r="A79" s="16"/>
      <c r="B79" s="17" t="s">
        <v>1</v>
      </c>
      <c r="C79" s="9"/>
      <c r="D79" s="9"/>
      <c r="E79" s="9"/>
      <c r="F79" s="9"/>
      <c r="G79" s="9"/>
      <c r="H79" s="15"/>
      <c r="I79" s="18"/>
      <c r="J79" s="15"/>
      <c r="K79" s="18"/>
      <c r="L79" s="82"/>
      <c r="M79" s="77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68"/>
    </row>
    <row r="80" spans="1:29" s="151" customFormat="1" ht="90" x14ac:dyDescent="0.25">
      <c r="A80" s="145">
        <v>6</v>
      </c>
      <c r="B80" s="146"/>
      <c r="C80" s="147" t="s">
        <v>105</v>
      </c>
      <c r="D80" s="148" t="s">
        <v>55</v>
      </c>
      <c r="E80" s="140" t="s">
        <v>97</v>
      </c>
      <c r="F80" s="140" t="s">
        <v>104</v>
      </c>
      <c r="G80" s="140" t="s">
        <v>99</v>
      </c>
      <c r="H80" s="149"/>
      <c r="I80" s="149" t="s">
        <v>106</v>
      </c>
      <c r="J80" s="148">
        <f t="shared" ref="J80:J92" si="3">SUM(O80:AC80)</f>
        <v>525</v>
      </c>
      <c r="K80" s="149"/>
      <c r="L80" s="150">
        <v>42795</v>
      </c>
      <c r="M80" s="150">
        <v>42825</v>
      </c>
      <c r="N80" s="141" t="s">
        <v>25</v>
      </c>
      <c r="O80" s="142">
        <v>525</v>
      </c>
      <c r="P80" s="126"/>
      <c r="Q80" s="126"/>
      <c r="R80" s="126"/>
      <c r="S80" s="126"/>
      <c r="T80" s="143"/>
      <c r="U80" s="143"/>
      <c r="V80" s="143"/>
      <c r="W80" s="143"/>
      <c r="X80" s="143"/>
      <c r="Y80" s="143"/>
      <c r="Z80" s="143"/>
      <c r="AA80" s="143"/>
      <c r="AB80" s="143"/>
      <c r="AC80" s="144"/>
    </row>
    <row r="81" spans="1:29" s="151" customFormat="1" ht="90" x14ac:dyDescent="0.25">
      <c r="A81" s="145">
        <v>20</v>
      </c>
      <c r="B81" s="146"/>
      <c r="C81" s="147" t="s">
        <v>90</v>
      </c>
      <c r="D81" s="148" t="s">
        <v>96</v>
      </c>
      <c r="E81" s="140" t="s">
        <v>97</v>
      </c>
      <c r="F81" s="140" t="s">
        <v>98</v>
      </c>
      <c r="G81" s="140" t="s">
        <v>99</v>
      </c>
      <c r="H81" s="149"/>
      <c r="I81" s="149" t="s">
        <v>90</v>
      </c>
      <c r="J81" s="148">
        <f t="shared" si="3"/>
        <v>1134</v>
      </c>
      <c r="K81" s="149"/>
      <c r="L81" s="150">
        <v>42826</v>
      </c>
      <c r="M81" s="150">
        <v>43100</v>
      </c>
      <c r="N81" s="37" t="s">
        <v>25</v>
      </c>
      <c r="O81" s="142">
        <v>1134</v>
      </c>
      <c r="P81" s="126"/>
      <c r="Q81" s="126"/>
      <c r="R81" s="126"/>
      <c r="S81" s="126"/>
      <c r="T81" s="143"/>
      <c r="U81" s="143"/>
      <c r="V81" s="143"/>
      <c r="W81" s="143"/>
      <c r="X81" s="143"/>
      <c r="Y81" s="143"/>
      <c r="Z81" s="143"/>
      <c r="AA81" s="143"/>
      <c r="AB81" s="143"/>
      <c r="AC81" s="144"/>
    </row>
    <row r="82" spans="1:29" s="151" customFormat="1" ht="90" x14ac:dyDescent="0.25">
      <c r="A82" s="145">
        <v>21</v>
      </c>
      <c r="B82" s="146"/>
      <c r="C82" s="147" t="s">
        <v>90</v>
      </c>
      <c r="D82" s="148" t="s">
        <v>100</v>
      </c>
      <c r="E82" s="140" t="s">
        <v>101</v>
      </c>
      <c r="F82" s="140" t="s">
        <v>102</v>
      </c>
      <c r="G82" s="140" t="s">
        <v>103</v>
      </c>
      <c r="H82" s="149"/>
      <c r="I82" s="149" t="s">
        <v>90</v>
      </c>
      <c r="J82" s="148">
        <f t="shared" si="3"/>
        <v>600</v>
      </c>
      <c r="K82" s="149"/>
      <c r="L82" s="150">
        <v>42826</v>
      </c>
      <c r="M82" s="150">
        <v>43100</v>
      </c>
      <c r="N82" s="37" t="s">
        <v>25</v>
      </c>
      <c r="O82" s="142">
        <v>600</v>
      </c>
      <c r="P82" s="126"/>
      <c r="Q82" s="126"/>
      <c r="R82" s="126"/>
      <c r="S82" s="126"/>
      <c r="T82" s="143"/>
      <c r="U82" s="143"/>
      <c r="V82" s="143"/>
      <c r="W82" s="143"/>
      <c r="X82" s="143"/>
      <c r="Y82" s="143"/>
      <c r="Z82" s="143"/>
      <c r="AA82" s="143"/>
      <c r="AB82" s="143"/>
      <c r="AC82" s="144"/>
    </row>
    <row r="83" spans="1:29" s="151" customFormat="1" ht="90" x14ac:dyDescent="0.25">
      <c r="A83" s="145">
        <v>38</v>
      </c>
      <c r="B83" s="146"/>
      <c r="C83" s="147" t="s">
        <v>90</v>
      </c>
      <c r="D83" s="148" t="s">
        <v>96</v>
      </c>
      <c r="E83" s="140" t="s">
        <v>97</v>
      </c>
      <c r="F83" s="140" t="s">
        <v>98</v>
      </c>
      <c r="G83" s="140" t="s">
        <v>99</v>
      </c>
      <c r="H83" s="149"/>
      <c r="I83" s="149" t="s">
        <v>90</v>
      </c>
      <c r="J83" s="148">
        <f t="shared" si="3"/>
        <v>5337</v>
      </c>
      <c r="K83" s="149"/>
      <c r="L83" s="150">
        <v>43191</v>
      </c>
      <c r="M83" s="150">
        <v>44561</v>
      </c>
      <c r="N83" s="37" t="s">
        <v>26</v>
      </c>
      <c r="O83" s="142"/>
      <c r="P83" s="126">
        <v>1299</v>
      </c>
      <c r="Q83" s="126">
        <v>1330</v>
      </c>
      <c r="R83" s="126">
        <v>1303</v>
      </c>
      <c r="S83" s="126">
        <v>1405</v>
      </c>
      <c r="T83" s="143"/>
      <c r="U83" s="143"/>
      <c r="V83" s="143"/>
      <c r="W83" s="143"/>
      <c r="X83" s="143"/>
      <c r="Y83" s="143"/>
      <c r="Z83" s="143"/>
      <c r="AA83" s="143"/>
      <c r="AB83" s="143"/>
      <c r="AC83" s="144"/>
    </row>
    <row r="84" spans="1:29" s="151" customFormat="1" ht="90" x14ac:dyDescent="0.25">
      <c r="A84" s="145">
        <v>39</v>
      </c>
      <c r="B84" s="146"/>
      <c r="C84" s="147" t="s">
        <v>90</v>
      </c>
      <c r="D84" s="148" t="s">
        <v>100</v>
      </c>
      <c r="E84" s="140" t="s">
        <v>101</v>
      </c>
      <c r="F84" s="140" t="s">
        <v>102</v>
      </c>
      <c r="G84" s="140" t="s">
        <v>103</v>
      </c>
      <c r="H84" s="149"/>
      <c r="I84" s="149" t="s">
        <v>90</v>
      </c>
      <c r="J84" s="148">
        <f t="shared" si="3"/>
        <v>2400</v>
      </c>
      <c r="K84" s="149"/>
      <c r="L84" s="150">
        <v>43191</v>
      </c>
      <c r="M84" s="150">
        <v>44561</v>
      </c>
      <c r="N84" s="37" t="s">
        <v>26</v>
      </c>
      <c r="O84" s="142"/>
      <c r="P84" s="126">
        <v>600</v>
      </c>
      <c r="Q84" s="126">
        <v>600</v>
      </c>
      <c r="R84" s="126">
        <v>600</v>
      </c>
      <c r="S84" s="126">
        <v>600</v>
      </c>
      <c r="T84" s="143"/>
      <c r="U84" s="143"/>
      <c r="V84" s="143"/>
      <c r="W84" s="143"/>
      <c r="X84" s="143"/>
      <c r="Y84" s="143"/>
      <c r="Z84" s="143"/>
      <c r="AA84" s="143"/>
      <c r="AB84" s="143"/>
      <c r="AC84" s="144"/>
    </row>
    <row r="85" spans="1:29" s="151" customFormat="1" ht="90" x14ac:dyDescent="0.25">
      <c r="A85" s="145">
        <v>41</v>
      </c>
      <c r="B85" s="146"/>
      <c r="C85" s="147" t="s">
        <v>149</v>
      </c>
      <c r="D85" s="148" t="s">
        <v>150</v>
      </c>
      <c r="E85" s="140" t="s">
        <v>97</v>
      </c>
      <c r="F85" s="140" t="s">
        <v>104</v>
      </c>
      <c r="G85" s="140" t="s">
        <v>99</v>
      </c>
      <c r="H85" s="149"/>
      <c r="I85" s="149" t="s">
        <v>106</v>
      </c>
      <c r="J85" s="148">
        <f t="shared" si="3"/>
        <v>150</v>
      </c>
      <c r="K85" s="149"/>
      <c r="L85" s="150">
        <v>43556</v>
      </c>
      <c r="M85" s="150">
        <v>43585</v>
      </c>
      <c r="N85" s="141" t="s">
        <v>26</v>
      </c>
      <c r="O85" s="142"/>
      <c r="P85" s="126"/>
      <c r="Q85" s="126">
        <v>150</v>
      </c>
      <c r="R85" s="126"/>
      <c r="S85" s="126"/>
      <c r="T85" s="143"/>
      <c r="U85" s="143"/>
      <c r="V85" s="143"/>
      <c r="W85" s="143"/>
      <c r="X85" s="143"/>
      <c r="Y85" s="143"/>
      <c r="Z85" s="143"/>
      <c r="AA85" s="143"/>
      <c r="AB85" s="143"/>
      <c r="AC85" s="144"/>
    </row>
    <row r="86" spans="1:29" s="151" customFormat="1" ht="90" x14ac:dyDescent="0.25">
      <c r="A86" s="145">
        <v>47</v>
      </c>
      <c r="B86" s="146"/>
      <c r="C86" s="153" t="s">
        <v>163</v>
      </c>
      <c r="D86" s="148" t="s">
        <v>164</v>
      </c>
      <c r="E86" s="140" t="s">
        <v>97</v>
      </c>
      <c r="F86" s="140" t="s">
        <v>104</v>
      </c>
      <c r="G86" s="140" t="s">
        <v>99</v>
      </c>
      <c r="H86" s="149"/>
      <c r="I86" s="149" t="s">
        <v>106</v>
      </c>
      <c r="J86" s="148">
        <f t="shared" si="3"/>
        <v>315</v>
      </c>
      <c r="K86" s="149"/>
      <c r="L86" s="150">
        <v>44287</v>
      </c>
      <c r="M86" s="150">
        <v>44316</v>
      </c>
      <c r="N86" s="141" t="s">
        <v>26</v>
      </c>
      <c r="O86" s="142"/>
      <c r="P86" s="126"/>
      <c r="Q86" s="126"/>
      <c r="R86" s="126"/>
      <c r="S86" s="126">
        <v>315</v>
      </c>
      <c r="T86" s="143"/>
      <c r="U86" s="143"/>
      <c r="V86" s="143"/>
      <c r="W86" s="143"/>
      <c r="X86" s="143"/>
      <c r="Y86" s="143"/>
      <c r="Z86" s="143"/>
      <c r="AA86" s="143"/>
      <c r="AB86" s="143"/>
      <c r="AC86" s="144"/>
    </row>
    <row r="87" spans="1:29" s="151" customFormat="1" ht="90" x14ac:dyDescent="0.25">
      <c r="A87" s="145">
        <v>49</v>
      </c>
      <c r="B87" s="146"/>
      <c r="C87" s="153" t="s">
        <v>169</v>
      </c>
      <c r="D87" s="148" t="s">
        <v>170</v>
      </c>
      <c r="E87" s="140" t="s">
        <v>97</v>
      </c>
      <c r="F87" s="140" t="s">
        <v>104</v>
      </c>
      <c r="G87" s="140" t="s">
        <v>99</v>
      </c>
      <c r="H87" s="149"/>
      <c r="I87" s="149" t="s">
        <v>106</v>
      </c>
      <c r="J87" s="148">
        <f t="shared" si="3"/>
        <v>330</v>
      </c>
      <c r="K87" s="149"/>
      <c r="L87" s="150">
        <v>44652</v>
      </c>
      <c r="M87" s="150">
        <v>44926</v>
      </c>
      <c r="N87" s="141" t="s">
        <v>27</v>
      </c>
      <c r="O87" s="142"/>
      <c r="P87" s="126"/>
      <c r="Q87" s="126"/>
      <c r="R87" s="126"/>
      <c r="S87" s="126"/>
      <c r="T87" s="143">
        <v>330</v>
      </c>
      <c r="U87" s="143"/>
      <c r="V87" s="143"/>
      <c r="W87" s="143"/>
      <c r="X87" s="143"/>
      <c r="Y87" s="143"/>
      <c r="Z87" s="143"/>
      <c r="AA87" s="143"/>
      <c r="AB87" s="143"/>
      <c r="AC87" s="144"/>
    </row>
    <row r="88" spans="1:29" s="152" customFormat="1" ht="90" x14ac:dyDescent="0.25">
      <c r="A88" s="145">
        <v>60</v>
      </c>
      <c r="B88" s="146"/>
      <c r="C88" s="147" t="s">
        <v>90</v>
      </c>
      <c r="D88" s="148" t="s">
        <v>128</v>
      </c>
      <c r="E88" s="140" t="s">
        <v>97</v>
      </c>
      <c r="F88" s="140" t="s">
        <v>104</v>
      </c>
      <c r="G88" s="140" t="s">
        <v>99</v>
      </c>
      <c r="H88" s="149"/>
      <c r="I88" s="149" t="s">
        <v>90</v>
      </c>
      <c r="J88" s="148">
        <f t="shared" si="3"/>
        <v>14719</v>
      </c>
      <c r="K88" s="149"/>
      <c r="L88" s="150">
        <v>44652</v>
      </c>
      <c r="M88" s="150">
        <v>48213</v>
      </c>
      <c r="N88" s="37" t="s">
        <v>27</v>
      </c>
      <c r="O88" s="42"/>
      <c r="P88" s="43"/>
      <c r="Q88" s="43"/>
      <c r="R88" s="43"/>
      <c r="S88" s="43"/>
      <c r="T88" s="44">
        <v>1525</v>
      </c>
      <c r="U88" s="44">
        <v>1396</v>
      </c>
      <c r="V88" s="44">
        <v>1441</v>
      </c>
      <c r="W88" s="44">
        <v>1441</v>
      </c>
      <c r="X88" s="44">
        <v>1471</v>
      </c>
      <c r="Y88" s="44">
        <v>1351</v>
      </c>
      <c r="Z88" s="44">
        <v>1771</v>
      </c>
      <c r="AA88" s="44">
        <v>1441</v>
      </c>
      <c r="AB88" s="44">
        <v>1441</v>
      </c>
      <c r="AC88" s="45">
        <v>1441</v>
      </c>
    </row>
    <row r="89" spans="1:29" s="151" customFormat="1" ht="90" x14ac:dyDescent="0.25">
      <c r="A89" s="145">
        <v>68</v>
      </c>
      <c r="B89" s="146"/>
      <c r="C89" s="147" t="s">
        <v>179</v>
      </c>
      <c r="D89" s="148" t="s">
        <v>180</v>
      </c>
      <c r="E89" s="140" t="s">
        <v>97</v>
      </c>
      <c r="F89" s="140" t="s">
        <v>104</v>
      </c>
      <c r="G89" s="140" t="s">
        <v>99</v>
      </c>
      <c r="H89" s="149"/>
      <c r="I89" s="149" t="s">
        <v>106</v>
      </c>
      <c r="J89" s="148">
        <f t="shared" si="3"/>
        <v>795</v>
      </c>
      <c r="K89" s="149"/>
      <c r="L89" s="150">
        <v>45017</v>
      </c>
      <c r="M89" s="150">
        <v>45046</v>
      </c>
      <c r="N89" s="141" t="s">
        <v>27</v>
      </c>
      <c r="O89" s="142"/>
      <c r="P89" s="126"/>
      <c r="Q89" s="126"/>
      <c r="R89" s="126"/>
      <c r="S89" s="126"/>
      <c r="T89" s="143"/>
      <c r="U89" s="143">
        <v>795</v>
      </c>
      <c r="V89" s="143"/>
      <c r="W89" s="143"/>
      <c r="X89" s="143"/>
      <c r="Y89" s="143"/>
      <c r="Z89" s="143"/>
      <c r="AA89" s="143"/>
      <c r="AB89" s="143"/>
      <c r="AC89" s="144"/>
    </row>
    <row r="90" spans="1:29" s="151" customFormat="1" ht="90" x14ac:dyDescent="0.25">
      <c r="A90" s="145">
        <v>74</v>
      </c>
      <c r="B90" s="146"/>
      <c r="C90" s="147" t="s">
        <v>171</v>
      </c>
      <c r="D90" s="148" t="s">
        <v>184</v>
      </c>
      <c r="E90" s="140" t="s">
        <v>97</v>
      </c>
      <c r="F90" s="140" t="s">
        <v>104</v>
      </c>
      <c r="G90" s="140" t="s">
        <v>99</v>
      </c>
      <c r="H90" s="149"/>
      <c r="I90" s="149" t="s">
        <v>106</v>
      </c>
      <c r="J90" s="148">
        <f t="shared" si="3"/>
        <v>630</v>
      </c>
      <c r="K90" s="149"/>
      <c r="L90" s="150">
        <v>46113</v>
      </c>
      <c r="M90" s="150">
        <v>46142</v>
      </c>
      <c r="N90" s="141" t="s">
        <v>27</v>
      </c>
      <c r="O90" s="142"/>
      <c r="P90" s="126"/>
      <c r="Q90" s="126"/>
      <c r="R90" s="126"/>
      <c r="S90" s="126"/>
      <c r="T90" s="143"/>
      <c r="U90" s="143"/>
      <c r="V90" s="143"/>
      <c r="W90" s="143"/>
      <c r="X90" s="143">
        <v>630</v>
      </c>
      <c r="Y90" s="143"/>
      <c r="Z90" s="143"/>
      <c r="AA90" s="143"/>
      <c r="AB90" s="143"/>
      <c r="AC90" s="144"/>
    </row>
    <row r="91" spans="1:29" s="151" customFormat="1" ht="90" x14ac:dyDescent="0.25">
      <c r="A91" s="145">
        <v>83</v>
      </c>
      <c r="B91" s="146"/>
      <c r="C91" s="153" t="s">
        <v>188</v>
      </c>
      <c r="D91" s="148" t="s">
        <v>189</v>
      </c>
      <c r="E91" s="140" t="s">
        <v>97</v>
      </c>
      <c r="F91" s="140" t="s">
        <v>104</v>
      </c>
      <c r="G91" s="140" t="s">
        <v>99</v>
      </c>
      <c r="H91" s="149"/>
      <c r="I91" s="149" t="s">
        <v>106</v>
      </c>
      <c r="J91" s="148">
        <f t="shared" si="3"/>
        <v>375</v>
      </c>
      <c r="K91" s="149"/>
      <c r="L91" s="150">
        <v>46844</v>
      </c>
      <c r="M91" s="150">
        <v>46873</v>
      </c>
      <c r="N91" s="141" t="s">
        <v>27</v>
      </c>
      <c r="O91" s="142"/>
      <c r="P91" s="126"/>
      <c r="Q91" s="126"/>
      <c r="R91" s="126"/>
      <c r="S91" s="126"/>
      <c r="T91" s="143"/>
      <c r="U91" s="143"/>
      <c r="V91" s="143"/>
      <c r="W91" s="143"/>
      <c r="X91" s="143"/>
      <c r="Y91" s="143"/>
      <c r="Z91" s="143">
        <v>375</v>
      </c>
      <c r="AA91" s="143"/>
      <c r="AB91" s="143"/>
      <c r="AC91" s="144"/>
    </row>
    <row r="92" spans="1:29" s="151" customFormat="1" ht="90" x14ac:dyDescent="0.25">
      <c r="A92" s="145">
        <v>87</v>
      </c>
      <c r="B92" s="146"/>
      <c r="C92" s="153" t="s">
        <v>190</v>
      </c>
      <c r="D92" s="148" t="s">
        <v>55</v>
      </c>
      <c r="E92" s="140" t="s">
        <v>97</v>
      </c>
      <c r="F92" s="140" t="s">
        <v>104</v>
      </c>
      <c r="G92" s="140" t="s">
        <v>99</v>
      </c>
      <c r="H92" s="149"/>
      <c r="I92" s="149" t="s">
        <v>106</v>
      </c>
      <c r="J92" s="148">
        <f t="shared" si="3"/>
        <v>2250</v>
      </c>
      <c r="K92" s="149"/>
      <c r="L92" s="150">
        <v>47209</v>
      </c>
      <c r="M92" s="150">
        <v>47968</v>
      </c>
      <c r="N92" s="141" t="s">
        <v>27</v>
      </c>
      <c r="O92" s="142"/>
      <c r="P92" s="126"/>
      <c r="Q92" s="126"/>
      <c r="R92" s="126"/>
      <c r="S92" s="126"/>
      <c r="T92" s="143"/>
      <c r="U92" s="143"/>
      <c r="V92" s="143"/>
      <c r="W92" s="143"/>
      <c r="X92" s="143"/>
      <c r="Y92" s="143"/>
      <c r="Z92" s="143"/>
      <c r="AA92" s="143">
        <v>750</v>
      </c>
      <c r="AB92" s="143">
        <v>750</v>
      </c>
      <c r="AC92" s="144">
        <v>750</v>
      </c>
    </row>
    <row r="93" spans="1:29" s="23" customFormat="1" x14ac:dyDescent="0.25">
      <c r="A93" s="1"/>
      <c r="B93" s="21"/>
      <c r="C93" s="2"/>
      <c r="D93" s="2"/>
      <c r="E93" s="2"/>
      <c r="F93" s="2"/>
      <c r="G93" s="2"/>
      <c r="H93" s="75"/>
      <c r="I93" s="22"/>
      <c r="J93" s="75"/>
      <c r="K93" s="22"/>
      <c r="L93" s="87"/>
      <c r="M93" s="81"/>
      <c r="N93" s="22"/>
      <c r="O93" s="42"/>
      <c r="P93" s="43"/>
      <c r="Q93" s="43"/>
      <c r="R93" s="43"/>
      <c r="S93" s="43"/>
      <c r="T93" s="44"/>
      <c r="U93" s="44"/>
      <c r="V93" s="44"/>
      <c r="W93" s="44"/>
      <c r="X93" s="44"/>
      <c r="Y93" s="44"/>
      <c r="Z93" s="44"/>
      <c r="AA93" s="44"/>
      <c r="AB93" s="44"/>
      <c r="AC93" s="45"/>
    </row>
    <row r="94" spans="1:29" x14ac:dyDescent="0.25">
      <c r="A94" s="16"/>
      <c r="B94" s="17" t="s">
        <v>2</v>
      </c>
      <c r="C94" s="9"/>
      <c r="D94" s="9"/>
      <c r="E94" s="9"/>
      <c r="F94" s="9"/>
      <c r="G94" s="9"/>
      <c r="H94" s="18"/>
      <c r="I94" s="18"/>
      <c r="J94" s="18"/>
      <c r="K94" s="18"/>
      <c r="L94" s="77"/>
      <c r="M94" s="77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68"/>
    </row>
    <row r="95" spans="1:29" x14ac:dyDescent="0.25">
      <c r="A95" s="1"/>
      <c r="B95" s="21"/>
      <c r="C95" s="32"/>
      <c r="D95" s="2"/>
      <c r="E95" s="76"/>
      <c r="F95" s="76"/>
      <c r="G95" s="76"/>
      <c r="H95" s="22"/>
      <c r="I95" s="22"/>
      <c r="J95" s="2"/>
      <c r="K95" s="22"/>
      <c r="L95" s="81"/>
      <c r="M95" s="81"/>
      <c r="N95" s="37"/>
      <c r="O95" s="42"/>
      <c r="P95" s="43"/>
      <c r="Q95" s="43"/>
      <c r="R95" s="43"/>
      <c r="S95" s="43"/>
      <c r="T95" s="44"/>
      <c r="U95" s="44"/>
      <c r="V95" s="44"/>
      <c r="W95" s="44"/>
      <c r="X95" s="44"/>
      <c r="Y95" s="44"/>
      <c r="Z95" s="44"/>
      <c r="AA95" s="44"/>
      <c r="AB95" s="44"/>
      <c r="AC95" s="45"/>
    </row>
    <row r="96" spans="1:29" x14ac:dyDescent="0.25">
      <c r="A96" s="16"/>
      <c r="B96" s="17" t="s">
        <v>3</v>
      </c>
      <c r="C96" s="9"/>
      <c r="D96" s="9"/>
      <c r="E96" s="9"/>
      <c r="F96" s="9"/>
      <c r="G96" s="9"/>
      <c r="H96" s="18"/>
      <c r="I96" s="18"/>
      <c r="J96" s="34"/>
      <c r="K96" s="18"/>
      <c r="L96" s="77"/>
      <c r="M96" s="77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68"/>
    </row>
    <row r="97" spans="1:29" x14ac:dyDescent="0.25">
      <c r="A97" s="1"/>
      <c r="B97" s="21"/>
      <c r="C97" s="32"/>
      <c r="D97" s="2"/>
      <c r="E97" s="76"/>
      <c r="F97" s="76"/>
      <c r="G97" s="76"/>
      <c r="H97" s="22"/>
      <c r="I97" s="22"/>
      <c r="J97" s="2"/>
      <c r="K97" s="22"/>
      <c r="L97" s="81"/>
      <c r="M97" s="81"/>
      <c r="N97" s="37"/>
      <c r="O97" s="42"/>
      <c r="P97" s="43"/>
      <c r="Q97" s="43"/>
      <c r="R97" s="43"/>
      <c r="S97" s="43"/>
      <c r="T97" s="44"/>
      <c r="U97" s="44"/>
      <c r="V97" s="44"/>
      <c r="W97" s="44"/>
      <c r="X97" s="44"/>
      <c r="Y97" s="44"/>
      <c r="Z97" s="44"/>
      <c r="AA97" s="44"/>
      <c r="AB97" s="44"/>
      <c r="AC97" s="45"/>
    </row>
    <row r="98" spans="1:29" x14ac:dyDescent="0.25">
      <c r="A98" s="16"/>
      <c r="B98" s="18" t="s">
        <v>49</v>
      </c>
      <c r="C98" s="9"/>
      <c r="D98" s="9"/>
      <c r="E98" s="9"/>
      <c r="F98" s="9"/>
      <c r="G98" s="9"/>
      <c r="H98" s="18"/>
      <c r="I98" s="18"/>
      <c r="J98" s="18"/>
      <c r="K98" s="18"/>
      <c r="L98" s="77"/>
      <c r="M98" s="77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68"/>
    </row>
    <row r="99" spans="1:29" s="23" customFormat="1" x14ac:dyDescent="0.25">
      <c r="A99" s="69"/>
      <c r="B99" s="70" t="s">
        <v>1</v>
      </c>
      <c r="C99" s="34"/>
      <c r="D99" s="34"/>
      <c r="E99" s="34"/>
      <c r="F99" s="34"/>
      <c r="G99" s="34"/>
      <c r="H99" s="71"/>
      <c r="I99" s="71"/>
      <c r="J99" s="71"/>
      <c r="K99" s="71"/>
      <c r="L99" s="86"/>
      <c r="M99" s="86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2"/>
    </row>
    <row r="100" spans="1:29" s="152" customFormat="1" ht="120" x14ac:dyDescent="0.25">
      <c r="A100" s="145">
        <v>82</v>
      </c>
      <c r="B100" s="146"/>
      <c r="C100" s="154" t="s">
        <v>151</v>
      </c>
      <c r="D100" s="156" t="s">
        <v>54</v>
      </c>
      <c r="E100" s="76" t="s">
        <v>137</v>
      </c>
      <c r="F100" s="164" t="s">
        <v>138</v>
      </c>
      <c r="G100" s="157" t="s">
        <v>139</v>
      </c>
      <c r="H100" s="149"/>
      <c r="I100" s="149" t="s">
        <v>112</v>
      </c>
      <c r="J100" s="148">
        <f>SUM(O100:AC100)</f>
        <v>750</v>
      </c>
      <c r="K100" s="149"/>
      <c r="L100" s="150">
        <v>46388</v>
      </c>
      <c r="M100" s="150">
        <v>46752</v>
      </c>
      <c r="N100" s="20" t="s">
        <v>27</v>
      </c>
      <c r="O100" s="42"/>
      <c r="P100" s="43"/>
      <c r="Q100" s="43"/>
      <c r="R100" s="43"/>
      <c r="S100" s="43"/>
      <c r="T100" s="44"/>
      <c r="U100" s="44"/>
      <c r="V100" s="44"/>
      <c r="W100" s="44"/>
      <c r="X100" s="44"/>
      <c r="Y100" s="44">
        <v>750</v>
      </c>
      <c r="Z100" s="44"/>
      <c r="AA100" s="44"/>
      <c r="AB100" s="44"/>
      <c r="AC100" s="45"/>
    </row>
    <row r="101" spans="1:29" x14ac:dyDescent="0.25">
      <c r="A101" s="1"/>
      <c r="B101" s="21"/>
      <c r="C101" s="2"/>
      <c r="D101" s="2"/>
      <c r="E101" s="2"/>
      <c r="F101" s="2"/>
      <c r="G101" s="2"/>
      <c r="H101" s="22"/>
      <c r="I101" s="22"/>
      <c r="J101" s="22"/>
      <c r="K101" s="22"/>
      <c r="L101" s="81"/>
      <c r="M101" s="81"/>
      <c r="N101" s="6"/>
      <c r="O101" s="42"/>
      <c r="P101" s="43"/>
      <c r="Q101" s="43"/>
      <c r="R101" s="43"/>
      <c r="S101" s="43"/>
      <c r="T101" s="44"/>
      <c r="U101" s="44"/>
      <c r="V101" s="44"/>
      <c r="W101" s="44"/>
      <c r="X101" s="44"/>
      <c r="Y101" s="44"/>
      <c r="Z101" s="44"/>
      <c r="AA101" s="44"/>
      <c r="AB101" s="44"/>
      <c r="AC101" s="45"/>
    </row>
    <row r="102" spans="1:29" s="23" customFormat="1" x14ac:dyDescent="0.25">
      <c r="A102" s="69"/>
      <c r="B102" s="70" t="s">
        <v>2</v>
      </c>
      <c r="C102" s="34"/>
      <c r="D102" s="34"/>
      <c r="E102" s="34"/>
      <c r="F102" s="34"/>
      <c r="G102" s="34"/>
      <c r="H102" s="71"/>
      <c r="I102" s="71"/>
      <c r="J102" s="71"/>
      <c r="K102" s="71"/>
      <c r="L102" s="86"/>
      <c r="M102" s="86"/>
      <c r="N102" s="73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2"/>
    </row>
    <row r="103" spans="1:29" s="152" customFormat="1" ht="105" x14ac:dyDescent="0.25">
      <c r="A103" s="145">
        <v>25</v>
      </c>
      <c r="B103" s="146"/>
      <c r="C103" s="154" t="s">
        <v>129</v>
      </c>
      <c r="D103" s="156" t="s">
        <v>52</v>
      </c>
      <c r="E103" s="76" t="s">
        <v>130</v>
      </c>
      <c r="F103" s="164" t="s">
        <v>131</v>
      </c>
      <c r="G103" s="157" t="s">
        <v>132</v>
      </c>
      <c r="H103" s="149"/>
      <c r="I103" s="149" t="s">
        <v>112</v>
      </c>
      <c r="J103" s="148">
        <f>SUM(O103:AC103)</f>
        <v>225</v>
      </c>
      <c r="K103" s="149"/>
      <c r="L103" s="150">
        <v>43191</v>
      </c>
      <c r="M103" s="150">
        <v>43465</v>
      </c>
      <c r="N103" s="20" t="s">
        <v>26</v>
      </c>
      <c r="O103" s="42"/>
      <c r="P103" s="43">
        <v>225</v>
      </c>
      <c r="Q103" s="43"/>
      <c r="R103" s="43"/>
      <c r="S103" s="43"/>
      <c r="T103" s="44"/>
      <c r="U103" s="44"/>
      <c r="V103" s="44"/>
      <c r="W103" s="44"/>
      <c r="X103" s="44"/>
      <c r="Y103" s="44"/>
      <c r="Z103" s="44"/>
      <c r="AA103" s="44"/>
      <c r="AB103" s="44"/>
      <c r="AC103" s="45"/>
    </row>
    <row r="104" spans="1:29" s="152" customFormat="1" ht="105" x14ac:dyDescent="0.25">
      <c r="A104" s="145">
        <v>42</v>
      </c>
      <c r="B104" s="146"/>
      <c r="C104" s="154" t="s">
        <v>151</v>
      </c>
      <c r="D104" s="156" t="s">
        <v>52</v>
      </c>
      <c r="E104" s="76" t="s">
        <v>130</v>
      </c>
      <c r="F104" s="164" t="s">
        <v>131</v>
      </c>
      <c r="G104" s="157" t="s">
        <v>132</v>
      </c>
      <c r="H104" s="149"/>
      <c r="I104" s="149" t="s">
        <v>112</v>
      </c>
      <c r="J104" s="148">
        <f>SUM(O104:AC104)</f>
        <v>225</v>
      </c>
      <c r="K104" s="149"/>
      <c r="L104" s="150">
        <v>43466</v>
      </c>
      <c r="M104" s="150">
        <v>43830</v>
      </c>
      <c r="N104" s="20" t="s">
        <v>26</v>
      </c>
      <c r="O104" s="42"/>
      <c r="P104" s="43"/>
      <c r="Q104" s="43">
        <v>225</v>
      </c>
      <c r="R104" s="43"/>
      <c r="S104" s="43"/>
      <c r="T104" s="44"/>
      <c r="U104" s="44"/>
      <c r="V104" s="44"/>
      <c r="W104" s="44"/>
      <c r="X104" s="44"/>
      <c r="Y104" s="44"/>
      <c r="Z104" s="44"/>
      <c r="AA104" s="44"/>
      <c r="AB104" s="44"/>
      <c r="AC104" s="45"/>
    </row>
    <row r="105" spans="1:29" x14ac:dyDescent="0.25">
      <c r="A105" s="1"/>
      <c r="B105" s="21"/>
      <c r="C105" s="2"/>
      <c r="D105" s="2"/>
      <c r="E105" s="2"/>
      <c r="F105" s="2"/>
      <c r="G105" s="2"/>
      <c r="H105" s="22"/>
      <c r="I105" s="22"/>
      <c r="J105" s="22"/>
      <c r="K105" s="22"/>
      <c r="L105" s="81"/>
      <c r="M105" s="81"/>
      <c r="N105" s="6"/>
      <c r="O105" s="42"/>
      <c r="P105" s="43"/>
      <c r="Q105" s="43"/>
      <c r="R105" s="43"/>
      <c r="S105" s="43"/>
      <c r="T105" s="44"/>
      <c r="U105" s="44"/>
      <c r="V105" s="44"/>
      <c r="W105" s="44"/>
      <c r="X105" s="44"/>
      <c r="Y105" s="44"/>
      <c r="Z105" s="44"/>
      <c r="AA105" s="44"/>
      <c r="AB105" s="44"/>
      <c r="AC105" s="45"/>
    </row>
    <row r="106" spans="1:29" s="23" customFormat="1" x14ac:dyDescent="0.25">
      <c r="A106" s="69"/>
      <c r="B106" s="70" t="s">
        <v>3</v>
      </c>
      <c r="C106" s="34"/>
      <c r="D106" s="34"/>
      <c r="E106" s="34"/>
      <c r="F106" s="34"/>
      <c r="G106" s="34"/>
      <c r="H106" s="71"/>
      <c r="I106" s="71"/>
      <c r="J106" s="71"/>
      <c r="K106" s="71"/>
      <c r="L106" s="86"/>
      <c r="M106" s="86"/>
      <c r="N106" s="73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2"/>
    </row>
    <row r="107" spans="1:29" x14ac:dyDescent="0.25">
      <c r="A107" s="1"/>
      <c r="B107" s="21"/>
      <c r="C107" s="2"/>
      <c r="D107" s="2"/>
      <c r="E107" s="2"/>
      <c r="F107" s="2"/>
      <c r="G107" s="2"/>
      <c r="H107" s="22"/>
      <c r="I107" s="22"/>
      <c r="J107" s="22"/>
      <c r="K107" s="22"/>
      <c r="L107" s="81"/>
      <c r="M107" s="81"/>
      <c r="N107" s="6"/>
      <c r="O107" s="42"/>
      <c r="P107" s="43"/>
      <c r="Q107" s="43"/>
      <c r="R107" s="43"/>
      <c r="S107" s="43"/>
      <c r="T107" s="44"/>
      <c r="U107" s="44"/>
      <c r="V107" s="44"/>
      <c r="W107" s="44"/>
      <c r="X107" s="44"/>
      <c r="Y107" s="44"/>
      <c r="Z107" s="44"/>
      <c r="AA107" s="44"/>
      <c r="AB107" s="44"/>
      <c r="AC107" s="45"/>
    </row>
    <row r="108" spans="1:29" x14ac:dyDescent="0.25">
      <c r="A108" s="16"/>
      <c r="B108" s="18" t="s">
        <v>50</v>
      </c>
      <c r="C108" s="9"/>
      <c r="D108" s="9"/>
      <c r="E108" s="9"/>
      <c r="F108" s="9"/>
      <c r="G108" s="9"/>
      <c r="H108" s="18"/>
      <c r="I108" s="18"/>
      <c r="J108" s="18"/>
      <c r="K108" s="18"/>
      <c r="L108" s="77"/>
      <c r="M108" s="77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68"/>
    </row>
    <row r="109" spans="1:29" s="23" customFormat="1" x14ac:dyDescent="0.25">
      <c r="A109" s="69"/>
      <c r="B109" s="70" t="s">
        <v>1</v>
      </c>
      <c r="C109" s="34"/>
      <c r="D109" s="34"/>
      <c r="E109" s="34"/>
      <c r="F109" s="34"/>
      <c r="G109" s="34"/>
      <c r="H109" s="71"/>
      <c r="I109" s="71"/>
      <c r="J109" s="71"/>
      <c r="K109" s="71"/>
      <c r="L109" s="86"/>
      <c r="M109" s="86"/>
      <c r="N109" s="71"/>
      <c r="O109" s="71"/>
      <c r="P109" s="71"/>
      <c r="Q109" s="71"/>
      <c r="R109" s="71"/>
      <c r="S109" s="71"/>
      <c r="T109" s="71"/>
      <c r="U109" s="71"/>
      <c r="V109" s="71"/>
      <c r="W109" s="71"/>
      <c r="X109" s="71"/>
      <c r="Y109" s="71"/>
      <c r="Z109" s="71"/>
      <c r="AA109" s="71"/>
      <c r="AB109" s="71"/>
      <c r="AC109" s="72"/>
    </row>
    <row r="110" spans="1:29" s="152" customFormat="1" ht="135" x14ac:dyDescent="0.25">
      <c r="A110" s="145">
        <v>27</v>
      </c>
      <c r="B110" s="146"/>
      <c r="C110" s="154" t="s">
        <v>135</v>
      </c>
      <c r="D110" s="156" t="s">
        <v>136</v>
      </c>
      <c r="E110" s="76" t="s">
        <v>137</v>
      </c>
      <c r="F110" s="76" t="s">
        <v>138</v>
      </c>
      <c r="G110" s="76" t="s">
        <v>139</v>
      </c>
      <c r="H110" s="149"/>
      <c r="I110" s="149" t="s">
        <v>112</v>
      </c>
      <c r="J110" s="148">
        <f>SUM(O110:AC110)</f>
        <v>105</v>
      </c>
      <c r="K110" s="149"/>
      <c r="L110" s="150">
        <v>43101</v>
      </c>
      <c r="M110" s="150">
        <v>43465</v>
      </c>
      <c r="N110" s="20" t="s">
        <v>26</v>
      </c>
      <c r="O110" s="42"/>
      <c r="P110" s="43">
        <v>105</v>
      </c>
      <c r="Q110" s="43"/>
      <c r="R110" s="43"/>
      <c r="S110" s="43"/>
      <c r="T110" s="44"/>
      <c r="U110" s="44"/>
      <c r="V110" s="44"/>
      <c r="W110" s="44"/>
      <c r="X110" s="44"/>
      <c r="Y110" s="44"/>
      <c r="Z110" s="44"/>
      <c r="AA110" s="44"/>
      <c r="AB110" s="44"/>
      <c r="AC110" s="45"/>
    </row>
    <row r="111" spans="1:29" x14ac:dyDescent="0.25">
      <c r="A111" s="1"/>
      <c r="B111" s="21"/>
      <c r="C111" s="2"/>
      <c r="D111" s="2"/>
      <c r="E111" s="2"/>
      <c r="F111" s="2"/>
      <c r="G111" s="2"/>
      <c r="H111" s="22"/>
      <c r="I111" s="22"/>
      <c r="J111" s="22"/>
      <c r="K111" s="22"/>
      <c r="L111" s="81"/>
      <c r="M111" s="81"/>
      <c r="N111" s="6"/>
      <c r="O111" s="42"/>
      <c r="P111" s="43"/>
      <c r="Q111" s="43"/>
      <c r="R111" s="43"/>
      <c r="S111" s="43"/>
      <c r="T111" s="44"/>
      <c r="U111" s="44"/>
      <c r="V111" s="44"/>
      <c r="W111" s="44"/>
      <c r="X111" s="44"/>
      <c r="Y111" s="44"/>
      <c r="Z111" s="44"/>
      <c r="AA111" s="44"/>
      <c r="AB111" s="44"/>
      <c r="AC111" s="45"/>
    </row>
    <row r="112" spans="1:29" s="23" customFormat="1" x14ac:dyDescent="0.25">
      <c r="A112" s="69"/>
      <c r="B112" s="70" t="s">
        <v>2</v>
      </c>
      <c r="C112" s="34"/>
      <c r="D112" s="34"/>
      <c r="E112" s="34"/>
      <c r="F112" s="34"/>
      <c r="G112" s="34"/>
      <c r="H112" s="71"/>
      <c r="I112" s="71"/>
      <c r="J112" s="71"/>
      <c r="K112" s="71"/>
      <c r="L112" s="86"/>
      <c r="M112" s="86"/>
      <c r="N112" s="73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2"/>
    </row>
    <row r="113" spans="1:29" s="152" customFormat="1" ht="120" x14ac:dyDescent="0.25">
      <c r="A113" s="145">
        <v>50</v>
      </c>
      <c r="B113" s="146"/>
      <c r="C113" s="154" t="s">
        <v>171</v>
      </c>
      <c r="D113" s="157" t="s">
        <v>172</v>
      </c>
      <c r="E113" s="76" t="s">
        <v>153</v>
      </c>
      <c r="F113" s="164" t="s">
        <v>154</v>
      </c>
      <c r="G113" s="157" t="s">
        <v>155</v>
      </c>
      <c r="H113" s="149"/>
      <c r="I113" s="149" t="s">
        <v>112</v>
      </c>
      <c r="J113" s="148">
        <f>SUM(O113:AC113)</f>
        <v>375</v>
      </c>
      <c r="K113" s="149"/>
      <c r="L113" s="150">
        <v>44562</v>
      </c>
      <c r="M113" s="150">
        <v>44926</v>
      </c>
      <c r="N113" s="20" t="s">
        <v>27</v>
      </c>
      <c r="O113" s="42"/>
      <c r="P113" s="43"/>
      <c r="Q113" s="43"/>
      <c r="R113" s="43"/>
      <c r="S113" s="43"/>
      <c r="T113" s="44">
        <v>375</v>
      </c>
      <c r="U113" s="44"/>
      <c r="V113" s="44"/>
      <c r="W113" s="44"/>
      <c r="X113" s="44"/>
      <c r="Y113" s="44"/>
      <c r="Z113" s="44"/>
      <c r="AA113" s="44"/>
      <c r="AB113" s="44"/>
      <c r="AC113" s="45"/>
    </row>
    <row r="114" spans="1:29" s="152" customFormat="1" ht="120" x14ac:dyDescent="0.25">
      <c r="A114" s="145">
        <v>77</v>
      </c>
      <c r="B114" s="146"/>
      <c r="C114" s="154" t="s">
        <v>185</v>
      </c>
      <c r="D114" s="157" t="s">
        <v>186</v>
      </c>
      <c r="E114" s="76" t="s">
        <v>153</v>
      </c>
      <c r="F114" s="164" t="s">
        <v>154</v>
      </c>
      <c r="G114" s="157" t="s">
        <v>155</v>
      </c>
      <c r="H114" s="149"/>
      <c r="I114" s="149" t="s">
        <v>112</v>
      </c>
      <c r="J114" s="148">
        <f>SUM(O114:AC114)</f>
        <v>45</v>
      </c>
      <c r="K114" s="149"/>
      <c r="L114" s="150">
        <v>46023</v>
      </c>
      <c r="M114" s="150">
        <v>46387</v>
      </c>
      <c r="N114" s="20" t="s">
        <v>27</v>
      </c>
      <c r="O114" s="42"/>
      <c r="P114" s="43"/>
      <c r="Q114" s="43"/>
      <c r="R114" s="43"/>
      <c r="S114" s="43"/>
      <c r="T114" s="44"/>
      <c r="U114" s="44"/>
      <c r="V114" s="44"/>
      <c r="W114" s="44"/>
      <c r="X114" s="44">
        <v>45</v>
      </c>
      <c r="Y114" s="44"/>
      <c r="Z114" s="44"/>
      <c r="AA114" s="44"/>
      <c r="AB114" s="44"/>
      <c r="AC114" s="45"/>
    </row>
    <row r="115" spans="1:29" s="152" customFormat="1" ht="120" x14ac:dyDescent="0.25">
      <c r="A115" s="145">
        <v>84</v>
      </c>
      <c r="B115" s="146"/>
      <c r="C115" s="154" t="s">
        <v>191</v>
      </c>
      <c r="D115" s="157" t="s">
        <v>192</v>
      </c>
      <c r="E115" s="76" t="s">
        <v>153</v>
      </c>
      <c r="F115" s="164" t="s">
        <v>154</v>
      </c>
      <c r="G115" s="157" t="s">
        <v>155</v>
      </c>
      <c r="H115" s="149"/>
      <c r="I115" s="149" t="s">
        <v>112</v>
      </c>
      <c r="J115" s="148">
        <f>SUM(O115:AC115)</f>
        <v>45</v>
      </c>
      <c r="K115" s="149"/>
      <c r="L115" s="150">
        <v>46753</v>
      </c>
      <c r="M115" s="150">
        <v>47118</v>
      </c>
      <c r="N115" s="20" t="s">
        <v>27</v>
      </c>
      <c r="O115" s="42"/>
      <c r="P115" s="43"/>
      <c r="Q115" s="43"/>
      <c r="R115" s="43"/>
      <c r="S115" s="43"/>
      <c r="T115" s="44"/>
      <c r="U115" s="44"/>
      <c r="V115" s="44"/>
      <c r="W115" s="44"/>
      <c r="X115" s="44"/>
      <c r="Y115" s="44"/>
      <c r="Z115" s="44">
        <v>45</v>
      </c>
      <c r="AA115" s="44"/>
      <c r="AB115" s="44"/>
      <c r="AC115" s="45"/>
    </row>
    <row r="116" spans="1:29" x14ac:dyDescent="0.25">
      <c r="A116" s="1"/>
      <c r="B116" s="21"/>
      <c r="C116" s="2"/>
      <c r="D116" s="2"/>
      <c r="E116" s="2"/>
      <c r="F116" s="2"/>
      <c r="G116" s="2"/>
      <c r="H116" s="22"/>
      <c r="I116" s="22"/>
      <c r="J116" s="22"/>
      <c r="K116" s="22"/>
      <c r="L116" s="81"/>
      <c r="M116" s="81"/>
      <c r="N116" s="6"/>
      <c r="O116" s="42"/>
      <c r="P116" s="43"/>
      <c r="Q116" s="43"/>
      <c r="R116" s="43"/>
      <c r="S116" s="43"/>
      <c r="T116" s="44"/>
      <c r="U116" s="44"/>
      <c r="V116" s="44"/>
      <c r="W116" s="44"/>
      <c r="X116" s="44"/>
      <c r="Y116" s="44"/>
      <c r="Z116" s="44"/>
      <c r="AA116" s="44"/>
      <c r="AB116" s="44"/>
      <c r="AC116" s="45"/>
    </row>
    <row r="117" spans="1:29" s="23" customFormat="1" x14ac:dyDescent="0.25">
      <c r="A117" s="69"/>
      <c r="B117" s="70" t="s">
        <v>3</v>
      </c>
      <c r="C117" s="34"/>
      <c r="D117" s="34"/>
      <c r="E117" s="34"/>
      <c r="F117" s="34"/>
      <c r="G117" s="34"/>
      <c r="H117" s="71"/>
      <c r="I117" s="71"/>
      <c r="J117" s="71"/>
      <c r="K117" s="71"/>
      <c r="L117" s="86"/>
      <c r="M117" s="86"/>
      <c r="N117" s="73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  <c r="Z117" s="71"/>
      <c r="AA117" s="71"/>
      <c r="AB117" s="71"/>
      <c r="AC117" s="72"/>
    </row>
    <row r="118" spans="1:29" s="152" customFormat="1" ht="120" x14ac:dyDescent="0.25">
      <c r="A118" s="145">
        <v>78</v>
      </c>
      <c r="B118" s="146"/>
      <c r="C118" s="154" t="s">
        <v>187</v>
      </c>
      <c r="D118" s="156" t="s">
        <v>158</v>
      </c>
      <c r="E118" s="76" t="s">
        <v>109</v>
      </c>
      <c r="F118" s="76" t="s">
        <v>126</v>
      </c>
      <c r="G118" s="76" t="s">
        <v>127</v>
      </c>
      <c r="H118" s="149"/>
      <c r="I118" s="149" t="s">
        <v>112</v>
      </c>
      <c r="J118" s="148">
        <f>SUM(O118:AC118)</f>
        <v>45</v>
      </c>
      <c r="K118" s="149"/>
      <c r="L118" s="150">
        <v>46113</v>
      </c>
      <c r="M118" s="150">
        <v>46387</v>
      </c>
      <c r="N118" s="20" t="s">
        <v>27</v>
      </c>
      <c r="O118" s="42"/>
      <c r="P118" s="43"/>
      <c r="Q118" s="43"/>
      <c r="R118" s="43"/>
      <c r="S118" s="43"/>
      <c r="T118" s="44"/>
      <c r="U118" s="44"/>
      <c r="V118" s="44"/>
      <c r="W118" s="44"/>
      <c r="X118" s="44">
        <v>45</v>
      </c>
      <c r="Y118" s="44"/>
      <c r="Z118" s="44"/>
      <c r="AA118" s="44"/>
      <c r="AB118" s="44"/>
      <c r="AC118" s="45"/>
    </row>
    <row r="119" spans="1:29" ht="15.75" thickBot="1" x14ac:dyDescent="0.3">
      <c r="A119" s="1"/>
      <c r="B119" s="90"/>
      <c r="C119" s="2"/>
      <c r="D119" s="2"/>
      <c r="E119" s="2"/>
      <c r="F119" s="2"/>
      <c r="G119" s="2"/>
      <c r="H119" s="22"/>
      <c r="I119" s="22"/>
      <c r="J119" s="22"/>
      <c r="K119" s="22"/>
      <c r="L119" s="81"/>
      <c r="M119" s="81"/>
      <c r="N119" s="6"/>
      <c r="O119" s="42"/>
      <c r="P119" s="43"/>
      <c r="Q119" s="43"/>
      <c r="R119" s="43"/>
      <c r="S119" s="43"/>
      <c r="T119" s="44"/>
      <c r="U119" s="44"/>
      <c r="V119" s="44"/>
      <c r="W119" s="44"/>
      <c r="X119" s="44"/>
      <c r="Y119" s="44"/>
      <c r="Z119" s="44"/>
      <c r="AA119" s="44"/>
      <c r="AB119" s="44"/>
      <c r="AC119" s="89"/>
    </row>
    <row r="120" spans="1:29" s="65" customFormat="1" ht="15.75" thickBot="1" x14ac:dyDescent="0.25">
      <c r="A120" s="58"/>
      <c r="B120" s="59" t="s">
        <v>0</v>
      </c>
      <c r="C120" s="59"/>
      <c r="D120" s="59"/>
      <c r="E120" s="59"/>
      <c r="F120" s="59"/>
      <c r="G120" s="59"/>
      <c r="H120" s="59"/>
      <c r="I120" s="59"/>
      <c r="J120" s="59">
        <f>SUM(J78:J119)</f>
        <v>31375</v>
      </c>
      <c r="K120" s="59">
        <v>2442</v>
      </c>
      <c r="L120" s="59"/>
      <c r="M120" s="59"/>
      <c r="N120" s="60"/>
      <c r="O120" s="61">
        <f t="shared" ref="O120:AC120" si="4">SUM(O12:O119)</f>
        <v>2442.1</v>
      </c>
      <c r="P120" s="62">
        <f t="shared" si="4"/>
        <v>2442.1</v>
      </c>
      <c r="Q120" s="62">
        <f t="shared" si="4"/>
        <v>2442.1</v>
      </c>
      <c r="R120" s="62">
        <f t="shared" si="4"/>
        <v>2442.1</v>
      </c>
      <c r="S120" s="62">
        <f t="shared" si="4"/>
        <v>2442.1</v>
      </c>
      <c r="T120" s="63">
        <f t="shared" si="4"/>
        <v>2442.1</v>
      </c>
      <c r="U120" s="63">
        <f t="shared" si="4"/>
        <v>2442.1</v>
      </c>
      <c r="V120" s="63">
        <f t="shared" si="4"/>
        <v>2442.1</v>
      </c>
      <c r="W120" s="63">
        <f t="shared" si="4"/>
        <v>2442.1</v>
      </c>
      <c r="X120" s="63">
        <f t="shared" si="4"/>
        <v>2442.1</v>
      </c>
      <c r="Y120" s="63">
        <f t="shared" si="4"/>
        <v>2442.1</v>
      </c>
      <c r="Z120" s="63">
        <f t="shared" si="4"/>
        <v>2442.1</v>
      </c>
      <c r="AA120" s="63">
        <f t="shared" si="4"/>
        <v>2442.1</v>
      </c>
      <c r="AB120" s="63">
        <f t="shared" si="4"/>
        <v>2442.1</v>
      </c>
      <c r="AC120" s="64">
        <f t="shared" si="4"/>
        <v>2442.1</v>
      </c>
    </row>
    <row r="121" spans="1:29" ht="15.75" x14ac:dyDescent="0.25">
      <c r="A121" s="24"/>
      <c r="B121" s="25"/>
      <c r="C121" s="25"/>
      <c r="D121" s="25"/>
      <c r="E121" s="25"/>
      <c r="F121" s="25"/>
      <c r="G121" s="25"/>
      <c r="H121" s="25"/>
      <c r="I121" s="26"/>
      <c r="K121" s="36" t="s">
        <v>59</v>
      </c>
    </row>
    <row r="122" spans="1:29" s="39" customFormat="1" ht="15.75" x14ac:dyDescent="0.25">
      <c r="K122" s="46"/>
    </row>
    <row r="123" spans="1:29" s="39" customFormat="1" ht="60" x14ac:dyDescent="0.25">
      <c r="A123" s="47"/>
      <c r="B123" s="48" t="s">
        <v>35</v>
      </c>
      <c r="C123" s="49" t="s">
        <v>36</v>
      </c>
      <c r="K123" s="46"/>
    </row>
    <row r="124" spans="1:29" s="39" customFormat="1" ht="15.75" x14ac:dyDescent="0.25">
      <c r="A124" s="50" t="s">
        <v>37</v>
      </c>
      <c r="B124" s="51" t="s">
        <v>60</v>
      </c>
      <c r="C124" s="52">
        <f>K120</f>
        <v>2442</v>
      </c>
      <c r="K124" s="46"/>
    </row>
    <row r="125" spans="1:29" s="39" customFormat="1" ht="15.75" x14ac:dyDescent="0.25">
      <c r="A125" s="50" t="s">
        <v>38</v>
      </c>
      <c r="B125" s="51" t="s">
        <v>61</v>
      </c>
      <c r="C125" s="52">
        <f>C124*4</f>
        <v>9768</v>
      </c>
      <c r="K125" s="46"/>
    </row>
    <row r="126" spans="1:29" s="39" customFormat="1" ht="15.75" thickBot="1" x14ac:dyDescent="0.3">
      <c r="A126" s="53" t="s">
        <v>39</v>
      </c>
      <c r="B126" s="54" t="s">
        <v>62</v>
      </c>
      <c r="C126" s="55">
        <f>C124*10</f>
        <v>24420</v>
      </c>
    </row>
    <row r="127" spans="1:29" s="39" customFormat="1" x14ac:dyDescent="0.25">
      <c r="A127" s="56"/>
      <c r="B127" s="57"/>
      <c r="C127" s="57"/>
    </row>
    <row r="129" spans="2:2" x14ac:dyDescent="0.25">
      <c r="B129" s="27"/>
    </row>
    <row r="130" spans="2:2" x14ac:dyDescent="0.25">
      <c r="B130" s="28"/>
    </row>
    <row r="131" spans="2:2" x14ac:dyDescent="0.25">
      <c r="B131" s="28"/>
    </row>
    <row r="132" spans="2:2" x14ac:dyDescent="0.25">
      <c r="B132" s="28"/>
    </row>
    <row r="133" spans="2:2" x14ac:dyDescent="0.25">
      <c r="B133" s="28"/>
    </row>
    <row r="135" spans="2:2" x14ac:dyDescent="0.25">
      <c r="B135" s="29"/>
    </row>
    <row r="143" spans="2:2" x14ac:dyDescent="0.25">
      <c r="B143" s="29"/>
    </row>
  </sheetData>
  <mergeCells count="59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19:A20"/>
    <mergeCell ref="A21:A22"/>
    <mergeCell ref="A7:J7"/>
    <mergeCell ref="K7:Q7"/>
    <mergeCell ref="R7:AC7"/>
    <mergeCell ref="A8:C8"/>
    <mergeCell ref="T10:T11"/>
    <mergeCell ref="A9:A11"/>
    <mergeCell ref="B9:D10"/>
    <mergeCell ref="E9:G9"/>
    <mergeCell ref="H9:H11"/>
    <mergeCell ref="E10:E11"/>
    <mergeCell ref="AA10:AA11"/>
    <mergeCell ref="L10:L11"/>
    <mergeCell ref="AB10:AB11"/>
    <mergeCell ref="A76:C76"/>
    <mergeCell ref="V10:V11"/>
    <mergeCell ref="W10:W11"/>
    <mergeCell ref="M10:M11"/>
    <mergeCell ref="N10:N11"/>
    <mergeCell ref="O10:O11"/>
    <mergeCell ref="P10:P11"/>
    <mergeCell ref="Q10:Q11"/>
    <mergeCell ref="R10:R11"/>
    <mergeCell ref="A33:A34"/>
    <mergeCell ref="F10:F11"/>
    <mergeCell ref="J10:J11"/>
    <mergeCell ref="A54:C54"/>
    <mergeCell ref="A35:A36"/>
    <mergeCell ref="A31:A32"/>
    <mergeCell ref="K9:K11"/>
    <mergeCell ref="L9:M9"/>
    <mergeCell ref="O9:AC9"/>
    <mergeCell ref="AC10:AC11"/>
    <mergeCell ref="A29:A30"/>
    <mergeCell ref="I9:I11"/>
    <mergeCell ref="S10:S11"/>
    <mergeCell ref="A27:A28"/>
    <mergeCell ref="G10:G11"/>
    <mergeCell ref="X10:X11"/>
    <mergeCell ref="Y10:Y11"/>
    <mergeCell ref="Z10:Z11"/>
    <mergeCell ref="A23:A24"/>
    <mergeCell ref="A25:A26"/>
    <mergeCell ref="U10:U11"/>
  </mergeCells>
  <phoneticPr fontId="8" type="noConversion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4"/>
  <sheetViews>
    <sheetView topLeftCell="A28" zoomScale="50" zoomScaleNormal="50" workbookViewId="0">
      <selection activeCell="D44" sqref="D44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22" t="s">
        <v>57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</row>
    <row r="2" spans="1:29" x14ac:dyDescent="0.25">
      <c r="A2" s="225" t="s">
        <v>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</row>
    <row r="3" spans="1:29" x14ac:dyDescent="0.25">
      <c r="A3" s="206" t="s">
        <v>7</v>
      </c>
      <c r="B3" s="207"/>
      <c r="C3" s="207"/>
      <c r="D3" s="207"/>
      <c r="E3" s="207"/>
      <c r="F3" s="207"/>
      <c r="G3" s="207"/>
      <c r="H3" s="207"/>
      <c r="I3" s="207"/>
      <c r="J3" s="207"/>
      <c r="K3" s="228" t="s">
        <v>233</v>
      </c>
      <c r="L3" s="228"/>
      <c r="M3" s="228"/>
      <c r="N3" s="228"/>
      <c r="O3" s="228"/>
      <c r="P3" s="228"/>
      <c r="Q3" s="228"/>
      <c r="R3" s="228" t="s">
        <v>197</v>
      </c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9"/>
    </row>
    <row r="4" spans="1:29" x14ac:dyDescent="0.25">
      <c r="A4" s="206" t="s">
        <v>8</v>
      </c>
      <c r="B4" s="207"/>
      <c r="C4" s="207"/>
      <c r="D4" s="207"/>
      <c r="E4" s="207"/>
      <c r="F4" s="207"/>
      <c r="G4" s="207"/>
      <c r="H4" s="207"/>
      <c r="I4" s="207"/>
      <c r="J4" s="207"/>
      <c r="K4" s="230" t="s">
        <v>24</v>
      </c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9"/>
    </row>
    <row r="5" spans="1:29" x14ac:dyDescent="0.25">
      <c r="A5" s="206" t="s">
        <v>22</v>
      </c>
      <c r="B5" s="207"/>
      <c r="C5" s="207"/>
      <c r="D5" s="207"/>
      <c r="E5" s="207"/>
      <c r="F5" s="207"/>
      <c r="G5" s="207"/>
      <c r="H5" s="207"/>
      <c r="I5" s="207"/>
      <c r="J5" s="207"/>
      <c r="K5" s="228" t="s">
        <v>40</v>
      </c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9"/>
    </row>
    <row r="6" spans="1:29" x14ac:dyDescent="0.25">
      <c r="A6" s="206" t="s">
        <v>9</v>
      </c>
      <c r="B6" s="207"/>
      <c r="C6" s="207"/>
      <c r="D6" s="207"/>
      <c r="E6" s="207"/>
      <c r="F6" s="207"/>
      <c r="G6" s="207"/>
      <c r="H6" s="207"/>
      <c r="I6" s="207"/>
      <c r="J6" s="207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9"/>
    </row>
    <row r="7" spans="1:29" x14ac:dyDescent="0.25">
      <c r="A7" s="206" t="s">
        <v>10</v>
      </c>
      <c r="B7" s="207"/>
      <c r="C7" s="207"/>
      <c r="D7" s="207"/>
      <c r="E7" s="207"/>
      <c r="F7" s="207"/>
      <c r="G7" s="207"/>
      <c r="H7" s="207"/>
      <c r="I7" s="207"/>
      <c r="J7" s="207"/>
      <c r="K7" s="288" t="s">
        <v>198</v>
      </c>
      <c r="L7" s="288"/>
      <c r="M7" s="288"/>
      <c r="N7" s="288"/>
      <c r="O7" s="288"/>
      <c r="P7" s="288"/>
      <c r="Q7" s="288"/>
      <c r="R7" s="270" t="s">
        <v>234</v>
      </c>
      <c r="S7" s="271"/>
      <c r="T7" s="271"/>
      <c r="U7" s="271"/>
      <c r="V7" s="271"/>
      <c r="W7" s="271"/>
      <c r="X7" s="271"/>
      <c r="Y7" s="271"/>
      <c r="Z7" s="271"/>
      <c r="AA7" s="271"/>
      <c r="AB7" s="271"/>
      <c r="AC7" s="273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 x14ac:dyDescent="0.25">
      <c r="A9" s="216" t="s">
        <v>11</v>
      </c>
      <c r="B9" s="214" t="s">
        <v>28</v>
      </c>
      <c r="C9" s="215"/>
      <c r="D9" s="216"/>
      <c r="E9" s="210" t="s">
        <v>29</v>
      </c>
      <c r="F9" s="240"/>
      <c r="G9" s="241"/>
      <c r="H9" s="212" t="s">
        <v>12</v>
      </c>
      <c r="I9" s="212" t="s">
        <v>13</v>
      </c>
      <c r="J9" s="38" t="s">
        <v>14</v>
      </c>
      <c r="K9" s="212" t="s">
        <v>58</v>
      </c>
      <c r="L9" s="212" t="s">
        <v>15</v>
      </c>
      <c r="M9" s="212"/>
      <c r="N9" s="38" t="s">
        <v>16</v>
      </c>
      <c r="O9" s="212" t="s">
        <v>17</v>
      </c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42"/>
    </row>
    <row r="10" spans="1:29" s="39" customFormat="1" ht="30" customHeight="1" x14ac:dyDescent="0.25">
      <c r="A10" s="219"/>
      <c r="B10" s="217"/>
      <c r="C10" s="218"/>
      <c r="D10" s="219"/>
      <c r="E10" s="210" t="s">
        <v>30</v>
      </c>
      <c r="F10" s="210" t="s">
        <v>31</v>
      </c>
      <c r="G10" s="210" t="s">
        <v>32</v>
      </c>
      <c r="H10" s="212"/>
      <c r="I10" s="212"/>
      <c r="J10" s="237" t="s">
        <v>18</v>
      </c>
      <c r="K10" s="212"/>
      <c r="L10" s="231" t="s">
        <v>19</v>
      </c>
      <c r="M10" s="231" t="s">
        <v>20</v>
      </c>
      <c r="N10" s="235" t="s">
        <v>21</v>
      </c>
      <c r="O10" s="220">
        <v>1</v>
      </c>
      <c r="P10" s="233">
        <v>2</v>
      </c>
      <c r="Q10" s="233">
        <v>3</v>
      </c>
      <c r="R10" s="233">
        <v>4</v>
      </c>
      <c r="S10" s="233">
        <v>5</v>
      </c>
      <c r="T10" s="204">
        <v>6</v>
      </c>
      <c r="U10" s="204">
        <v>7</v>
      </c>
      <c r="V10" s="204">
        <v>8</v>
      </c>
      <c r="W10" s="204">
        <v>9</v>
      </c>
      <c r="X10" s="204">
        <v>10</v>
      </c>
      <c r="Y10" s="204">
        <v>11</v>
      </c>
      <c r="Z10" s="204">
        <v>12</v>
      </c>
      <c r="AA10" s="204">
        <v>13</v>
      </c>
      <c r="AB10" s="204">
        <v>14</v>
      </c>
      <c r="AC10" s="243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11"/>
      <c r="F11" s="211"/>
      <c r="G11" s="211"/>
      <c r="H11" s="213"/>
      <c r="I11" s="213"/>
      <c r="J11" s="238"/>
      <c r="K11" s="213"/>
      <c r="L11" s="232"/>
      <c r="M11" s="232"/>
      <c r="N11" s="236"/>
      <c r="O11" s="221"/>
      <c r="P11" s="234"/>
      <c r="Q11" s="234"/>
      <c r="R11" s="234"/>
      <c r="S11" s="234"/>
      <c r="T11" s="205"/>
      <c r="U11" s="205"/>
      <c r="V11" s="205"/>
      <c r="W11" s="205"/>
      <c r="X11" s="205"/>
      <c r="Y11" s="205"/>
      <c r="Z11" s="205"/>
      <c r="AA11" s="205"/>
      <c r="AB11" s="205"/>
      <c r="AC11" s="244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235</v>
      </c>
      <c r="J12" s="2">
        <f>SUM(O12:AC12)</f>
        <v>890.25000000000023</v>
      </c>
      <c r="K12" s="22"/>
      <c r="L12" s="81">
        <v>42736</v>
      </c>
      <c r="M12" s="81">
        <v>48213</v>
      </c>
      <c r="N12" s="37"/>
      <c r="O12" s="42">
        <f t="shared" ref="O12:AC12" si="0">0.05*$K$71</f>
        <v>59.35</v>
      </c>
      <c r="P12" s="43">
        <f t="shared" si="0"/>
        <v>59.35</v>
      </c>
      <c r="Q12" s="43">
        <f t="shared" si="0"/>
        <v>59.35</v>
      </c>
      <c r="R12" s="43">
        <f t="shared" si="0"/>
        <v>59.35</v>
      </c>
      <c r="S12" s="43">
        <f t="shared" si="0"/>
        <v>59.35</v>
      </c>
      <c r="T12" s="44">
        <f t="shared" si="0"/>
        <v>59.35</v>
      </c>
      <c r="U12" s="44">
        <f t="shared" si="0"/>
        <v>59.35</v>
      </c>
      <c r="V12" s="44">
        <f t="shared" si="0"/>
        <v>59.35</v>
      </c>
      <c r="W12" s="44">
        <f t="shared" si="0"/>
        <v>59.35</v>
      </c>
      <c r="X12" s="44">
        <f t="shared" si="0"/>
        <v>59.35</v>
      </c>
      <c r="Y12" s="44">
        <f t="shared" si="0"/>
        <v>59.35</v>
      </c>
      <c r="Z12" s="44">
        <f t="shared" si="0"/>
        <v>59.35</v>
      </c>
      <c r="AA12" s="44">
        <f t="shared" si="0"/>
        <v>59.35</v>
      </c>
      <c r="AB12" s="44">
        <f t="shared" si="0"/>
        <v>59.35</v>
      </c>
      <c r="AC12" s="45">
        <f t="shared" si="0"/>
        <v>59.35</v>
      </c>
    </row>
    <row r="13" spans="1:29" x14ac:dyDescent="0.25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3"/>
      <c r="M15" s="84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7"/>
      <c r="M16" s="77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2" customFormat="1" x14ac:dyDescent="0.25">
      <c r="A17" s="145"/>
      <c r="B17" s="146"/>
      <c r="C17" s="154"/>
      <c r="D17" s="154"/>
      <c r="E17" s="164"/>
      <c r="F17" s="166"/>
      <c r="G17" s="166"/>
      <c r="H17" s="149"/>
      <c r="I17" s="149"/>
      <c r="J17" s="148"/>
      <c r="K17" s="149"/>
      <c r="L17" s="150"/>
      <c r="M17" s="15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5"/>
      <c r="E19" s="31"/>
      <c r="F19" s="66"/>
      <c r="G19" s="31"/>
      <c r="H19" s="22"/>
      <c r="I19" s="22"/>
      <c r="J19" s="2"/>
      <c r="K19" s="22"/>
      <c r="L19" s="81"/>
      <c r="M19" s="81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1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890.25000000000023</v>
      </c>
      <c r="K20" s="59"/>
      <c r="L20" s="85"/>
      <c r="M20" s="85"/>
      <c r="N20" s="102"/>
      <c r="O20" s="103"/>
      <c r="P20" s="104"/>
      <c r="Q20" s="104"/>
      <c r="R20" s="104"/>
      <c r="S20" s="104"/>
      <c r="T20" s="105"/>
      <c r="U20" s="105"/>
      <c r="V20" s="105"/>
      <c r="W20" s="105"/>
      <c r="X20" s="105"/>
      <c r="Y20" s="105"/>
      <c r="Z20" s="105"/>
      <c r="AA20" s="105"/>
      <c r="AB20" s="105"/>
      <c r="AC20" s="106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8"/>
      <c r="M21" s="78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01" t="s">
        <v>42</v>
      </c>
      <c r="B22" s="201"/>
      <c r="C22" s="201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9"/>
      <c r="M23" s="80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43</v>
      </c>
      <c r="C24" s="14"/>
      <c r="D24" s="14"/>
      <c r="E24" s="14"/>
      <c r="F24" s="14"/>
      <c r="G24" s="14"/>
      <c r="H24" s="15"/>
      <c r="I24" s="9"/>
      <c r="J24" s="15"/>
      <c r="K24" s="9"/>
      <c r="L24" s="82"/>
      <c r="M24" s="77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2"/>
      <c r="M25" s="77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5"/>
      <c r="I26" s="22"/>
      <c r="J26" s="75"/>
      <c r="K26" s="22"/>
      <c r="L26" s="87"/>
      <c r="M26" s="81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7"/>
      <c r="M27" s="7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6"/>
      <c r="F28" s="76"/>
      <c r="G28" s="76"/>
      <c r="H28" s="22"/>
      <c r="I28" s="22"/>
      <c r="J28" s="2"/>
      <c r="K28" s="22"/>
      <c r="L28" s="81"/>
      <c r="M28" s="81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7"/>
      <c r="M29" s="77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6"/>
      <c r="F30" s="76"/>
      <c r="G30" s="76"/>
      <c r="H30" s="22"/>
      <c r="I30" s="22"/>
      <c r="J30" s="2"/>
      <c r="K30" s="22"/>
      <c r="L30" s="81"/>
      <c r="M30" s="81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45</v>
      </c>
      <c r="C31" s="9"/>
      <c r="D31" s="9"/>
      <c r="E31" s="9"/>
      <c r="F31" s="9"/>
      <c r="G31" s="9"/>
      <c r="H31" s="18"/>
      <c r="I31" s="18"/>
      <c r="J31" s="18"/>
      <c r="K31" s="18"/>
      <c r="L31" s="77"/>
      <c r="M31" s="77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34"/>
      <c r="D32" s="34"/>
      <c r="E32" s="34"/>
      <c r="F32" s="34"/>
      <c r="G32" s="34"/>
      <c r="H32" s="71"/>
      <c r="I32" s="71"/>
      <c r="J32" s="71"/>
      <c r="K32" s="71"/>
      <c r="L32" s="86"/>
      <c r="M32" s="86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2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1"/>
      <c r="M33" s="81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34"/>
      <c r="D34" s="34"/>
      <c r="E34" s="34"/>
      <c r="F34" s="34"/>
      <c r="G34" s="34"/>
      <c r="H34" s="71"/>
      <c r="I34" s="71"/>
      <c r="J34" s="71"/>
      <c r="K34" s="71"/>
      <c r="L34" s="86"/>
      <c r="M34" s="86"/>
      <c r="N34" s="73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2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1"/>
      <c r="M35" s="81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34"/>
      <c r="D36" s="34"/>
      <c r="E36" s="34"/>
      <c r="F36" s="34"/>
      <c r="G36" s="34"/>
      <c r="H36" s="71"/>
      <c r="I36" s="71"/>
      <c r="J36" s="71"/>
      <c r="K36" s="71"/>
      <c r="L36" s="86"/>
      <c r="M36" s="86"/>
      <c r="N36" s="73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2"/>
    </row>
    <row r="37" spans="1:29" ht="15.75" thickBot="1" x14ac:dyDescent="0.3">
      <c r="A37" s="93"/>
      <c r="B37" s="94"/>
      <c r="C37" s="96"/>
      <c r="D37" s="96"/>
      <c r="E37" s="96"/>
      <c r="F37" s="96"/>
      <c r="G37" s="96"/>
      <c r="H37" s="95"/>
      <c r="I37" s="95"/>
      <c r="J37" s="95"/>
      <c r="K37" s="95"/>
      <c r="L37" s="97"/>
      <c r="M37" s="97"/>
      <c r="N37" s="107"/>
      <c r="O37" s="98"/>
      <c r="P37" s="99"/>
      <c r="Q37" s="99"/>
      <c r="R37" s="99"/>
      <c r="S37" s="99"/>
      <c r="T37" s="100"/>
      <c r="U37" s="100"/>
      <c r="V37" s="100"/>
      <c r="W37" s="100"/>
      <c r="X37" s="100"/>
      <c r="Y37" s="100"/>
      <c r="Z37" s="100"/>
      <c r="AA37" s="100"/>
      <c r="AB37" s="100"/>
      <c r="AC37" s="89"/>
    </row>
    <row r="38" spans="1:29" ht="15.75" thickBot="1" x14ac:dyDescent="0.3">
      <c r="A38" s="115"/>
      <c r="B38" s="116" t="s">
        <v>46</v>
      </c>
      <c r="C38" s="117"/>
      <c r="D38" s="117"/>
      <c r="E38" s="117"/>
      <c r="F38" s="117"/>
      <c r="G38" s="117"/>
      <c r="H38" s="118"/>
      <c r="I38" s="118"/>
      <c r="J38" s="118">
        <f>SUM(J24:J37)</f>
        <v>0</v>
      </c>
      <c r="K38" s="118"/>
      <c r="L38" s="119"/>
      <c r="M38" s="119"/>
      <c r="N38" s="102"/>
      <c r="O38" s="120"/>
      <c r="P38" s="121"/>
      <c r="Q38" s="121"/>
      <c r="R38" s="121"/>
      <c r="S38" s="121"/>
      <c r="T38" s="122"/>
      <c r="U38" s="122"/>
      <c r="V38" s="122"/>
      <c r="W38" s="122"/>
      <c r="X38" s="122"/>
      <c r="Y38" s="122"/>
      <c r="Z38" s="122"/>
      <c r="AA38" s="122"/>
      <c r="AB38" s="122"/>
      <c r="AC38" s="123"/>
    </row>
    <row r="39" spans="1:29" ht="15.75" thickBot="1" x14ac:dyDescent="0.3">
      <c r="A39" s="108"/>
      <c r="B39" s="109"/>
      <c r="C39" s="110"/>
      <c r="D39" s="110"/>
      <c r="E39" s="110"/>
      <c r="F39" s="110"/>
      <c r="G39" s="110"/>
      <c r="H39" s="111"/>
      <c r="I39" s="111"/>
      <c r="J39" s="112"/>
      <c r="K39" s="112"/>
      <c r="L39" s="113"/>
      <c r="M39" s="113"/>
      <c r="N39" s="112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114"/>
    </row>
    <row r="40" spans="1:29" x14ac:dyDescent="0.25">
      <c r="A40" s="201" t="s">
        <v>47</v>
      </c>
      <c r="B40" s="201"/>
      <c r="C40" s="201"/>
      <c r="D40" s="25"/>
      <c r="E40" s="25"/>
      <c r="F40" s="25"/>
      <c r="G40" s="25"/>
      <c r="H40" s="25"/>
      <c r="I40" s="26"/>
      <c r="L40" s="78"/>
      <c r="M40" s="78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9"/>
      <c r="M41" s="80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48</v>
      </c>
      <c r="C42" s="14"/>
      <c r="D42" s="14"/>
      <c r="E42" s="14"/>
      <c r="F42" s="14"/>
      <c r="G42" s="14"/>
      <c r="H42" s="15"/>
      <c r="I42" s="9"/>
      <c r="J42" s="15"/>
      <c r="K42" s="9"/>
      <c r="L42" s="82"/>
      <c r="M42" s="77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2"/>
      <c r="M43" s="77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152" customFormat="1" ht="90" x14ac:dyDescent="0.25">
      <c r="A44" s="145">
        <v>2</v>
      </c>
      <c r="B44" s="146"/>
      <c r="C44" s="147" t="s">
        <v>201</v>
      </c>
      <c r="D44" s="140" t="s">
        <v>293</v>
      </c>
      <c r="E44" s="166" t="s">
        <v>97</v>
      </c>
      <c r="F44" s="166" t="s">
        <v>142</v>
      </c>
      <c r="G44" s="166" t="s">
        <v>143</v>
      </c>
      <c r="H44" s="168" t="s">
        <v>202</v>
      </c>
      <c r="I44" s="149" t="s">
        <v>203</v>
      </c>
      <c r="J44" s="148">
        <f t="shared" ref="J44:J50" si="1">SUM(O44:AC44)</f>
        <v>172</v>
      </c>
      <c r="K44" s="149"/>
      <c r="L44" s="150">
        <v>42826</v>
      </c>
      <c r="M44" s="150">
        <v>43100</v>
      </c>
      <c r="N44" s="37" t="s">
        <v>25</v>
      </c>
      <c r="O44" s="42">
        <v>172</v>
      </c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s="152" customFormat="1" ht="90" x14ac:dyDescent="0.25">
      <c r="A45" s="145">
        <v>3</v>
      </c>
      <c r="B45" s="146"/>
      <c r="C45" s="147" t="s">
        <v>201</v>
      </c>
      <c r="D45" s="140" t="s">
        <v>204</v>
      </c>
      <c r="E45" s="166" t="s">
        <v>97</v>
      </c>
      <c r="F45" s="166" t="s">
        <v>205</v>
      </c>
      <c r="G45" s="166" t="s">
        <v>143</v>
      </c>
      <c r="H45" s="168" t="s">
        <v>202</v>
      </c>
      <c r="I45" s="149" t="s">
        <v>203</v>
      </c>
      <c r="J45" s="148">
        <f t="shared" si="1"/>
        <v>3391</v>
      </c>
      <c r="K45" s="149"/>
      <c r="L45" s="150">
        <v>43191</v>
      </c>
      <c r="M45" s="150">
        <v>44561</v>
      </c>
      <c r="N45" s="37" t="s">
        <v>26</v>
      </c>
      <c r="O45" s="42"/>
      <c r="P45" s="43">
        <v>1128</v>
      </c>
      <c r="Q45" s="43">
        <v>1028</v>
      </c>
      <c r="R45" s="43">
        <v>1128</v>
      </c>
      <c r="S45" s="43">
        <v>107</v>
      </c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 x14ac:dyDescent="0.25">
      <c r="A46" s="145">
        <v>8</v>
      </c>
      <c r="B46" s="146"/>
      <c r="C46" s="169" t="s">
        <v>235</v>
      </c>
      <c r="D46" s="169" t="s">
        <v>206</v>
      </c>
      <c r="E46" s="166" t="s">
        <v>101</v>
      </c>
      <c r="F46" s="166" t="s">
        <v>205</v>
      </c>
      <c r="G46" s="166" t="s">
        <v>207</v>
      </c>
      <c r="H46" s="168" t="s">
        <v>202</v>
      </c>
      <c r="I46" s="149" t="s">
        <v>235</v>
      </c>
      <c r="J46" s="148">
        <f t="shared" si="1"/>
        <v>100</v>
      </c>
      <c r="K46" s="149"/>
      <c r="L46" s="150">
        <v>43556</v>
      </c>
      <c r="M46" s="150" t="s">
        <v>208</v>
      </c>
      <c r="N46" s="37" t="s">
        <v>26</v>
      </c>
      <c r="O46" s="42"/>
      <c r="P46" s="43"/>
      <c r="Q46" s="43">
        <v>100</v>
      </c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 x14ac:dyDescent="0.25">
      <c r="A47" s="145">
        <v>10</v>
      </c>
      <c r="B47" s="146"/>
      <c r="C47" s="147" t="s">
        <v>209</v>
      </c>
      <c r="D47" s="148" t="s">
        <v>210</v>
      </c>
      <c r="E47" s="166" t="s">
        <v>97</v>
      </c>
      <c r="F47" s="166" t="s">
        <v>205</v>
      </c>
      <c r="G47" s="166" t="s">
        <v>143</v>
      </c>
      <c r="H47" s="149"/>
      <c r="I47" s="149" t="s">
        <v>203</v>
      </c>
      <c r="J47" s="148">
        <f t="shared" si="1"/>
        <v>1021</v>
      </c>
      <c r="K47" s="149"/>
      <c r="L47" s="150">
        <v>44287</v>
      </c>
      <c r="M47" s="150">
        <v>44560</v>
      </c>
      <c r="N47" s="37" t="s">
        <v>26</v>
      </c>
      <c r="O47" s="42"/>
      <c r="P47" s="43"/>
      <c r="Q47" s="43"/>
      <c r="R47" s="43"/>
      <c r="S47" s="43">
        <v>1021</v>
      </c>
      <c r="T47" s="44"/>
      <c r="U47" s="44"/>
      <c r="V47" s="44"/>
      <c r="W47" s="44"/>
      <c r="X47" s="44"/>
      <c r="Y47" s="44"/>
      <c r="Z47" s="44"/>
      <c r="AA47" s="44"/>
      <c r="AB47" s="44"/>
      <c r="AC47" s="45"/>
    </row>
    <row r="48" spans="1:29" s="152" customFormat="1" ht="90" x14ac:dyDescent="0.25">
      <c r="A48" s="145">
        <v>11</v>
      </c>
      <c r="B48" s="146"/>
      <c r="C48" s="147" t="s">
        <v>209</v>
      </c>
      <c r="D48" s="148" t="s">
        <v>211</v>
      </c>
      <c r="E48" s="166" t="s">
        <v>97</v>
      </c>
      <c r="F48" s="166" t="s">
        <v>205</v>
      </c>
      <c r="G48" s="166" t="s">
        <v>143</v>
      </c>
      <c r="H48" s="168" t="s">
        <v>202</v>
      </c>
      <c r="I48" s="149" t="s">
        <v>203</v>
      </c>
      <c r="J48" s="148">
        <f t="shared" si="1"/>
        <v>2256</v>
      </c>
      <c r="K48" s="149"/>
      <c r="L48" s="150">
        <v>44652</v>
      </c>
      <c r="M48" s="150">
        <v>45291</v>
      </c>
      <c r="N48" s="37" t="s">
        <v>27</v>
      </c>
      <c r="O48" s="42"/>
      <c r="P48" s="43"/>
      <c r="Q48" s="43"/>
      <c r="R48" s="43"/>
      <c r="S48" s="43"/>
      <c r="T48" s="44">
        <v>1128</v>
      </c>
      <c r="U48" s="44">
        <v>1128</v>
      </c>
      <c r="V48" s="44"/>
      <c r="W48" s="44"/>
      <c r="X48" s="44"/>
      <c r="Y48" s="44"/>
      <c r="Z48" s="44"/>
      <c r="AA48" s="44"/>
      <c r="AB48" s="44"/>
      <c r="AC48" s="45"/>
    </row>
    <row r="49" spans="1:29" s="152" customFormat="1" ht="90" x14ac:dyDescent="0.25">
      <c r="A49" s="145">
        <v>12</v>
      </c>
      <c r="B49" s="146"/>
      <c r="C49" s="147" t="s">
        <v>212</v>
      </c>
      <c r="D49" s="148" t="s">
        <v>213</v>
      </c>
      <c r="E49" s="166" t="s">
        <v>97</v>
      </c>
      <c r="F49" s="166" t="s">
        <v>205</v>
      </c>
      <c r="G49" s="166" t="s">
        <v>143</v>
      </c>
      <c r="H49" s="149"/>
      <c r="I49" s="149" t="s">
        <v>203</v>
      </c>
      <c r="J49" s="148">
        <f t="shared" si="1"/>
        <v>4808</v>
      </c>
      <c r="K49" s="149"/>
      <c r="L49" s="150">
        <v>45383</v>
      </c>
      <c r="M49" s="150">
        <v>47118</v>
      </c>
      <c r="N49" s="37" t="s">
        <v>27</v>
      </c>
      <c r="O49" s="42"/>
      <c r="P49" s="43"/>
      <c r="Q49" s="43"/>
      <c r="R49" s="43"/>
      <c r="S49" s="43"/>
      <c r="T49" s="44"/>
      <c r="U49" s="44"/>
      <c r="V49" s="44">
        <v>1128</v>
      </c>
      <c r="W49" s="44">
        <v>1128</v>
      </c>
      <c r="X49" s="44">
        <v>1128</v>
      </c>
      <c r="Y49" s="44">
        <v>1128</v>
      </c>
      <c r="Z49" s="44">
        <v>296</v>
      </c>
      <c r="AA49" s="44"/>
      <c r="AB49" s="44"/>
      <c r="AC49" s="45"/>
    </row>
    <row r="50" spans="1:29" s="152" customFormat="1" ht="90" x14ac:dyDescent="0.25">
      <c r="A50" s="145">
        <v>19</v>
      </c>
      <c r="B50" s="146"/>
      <c r="C50" s="147" t="s">
        <v>214</v>
      </c>
      <c r="D50" s="148" t="s">
        <v>215</v>
      </c>
      <c r="E50" s="166" t="s">
        <v>97</v>
      </c>
      <c r="F50" s="166" t="s">
        <v>205</v>
      </c>
      <c r="G50" s="166" t="s">
        <v>143</v>
      </c>
      <c r="H50" s="168" t="s">
        <v>202</v>
      </c>
      <c r="I50" s="149" t="s">
        <v>203</v>
      </c>
      <c r="J50" s="148">
        <f t="shared" si="1"/>
        <v>3016</v>
      </c>
      <c r="K50" s="149"/>
      <c r="L50" s="150">
        <v>47209</v>
      </c>
      <c r="M50" s="150">
        <v>48213</v>
      </c>
      <c r="N50" s="37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>
        <v>760</v>
      </c>
      <c r="AB50" s="44">
        <v>1128</v>
      </c>
      <c r="AC50" s="45">
        <v>1128</v>
      </c>
    </row>
    <row r="51" spans="1:29" s="23" customFormat="1" x14ac:dyDescent="0.25">
      <c r="A51" s="1"/>
      <c r="B51" s="21"/>
      <c r="C51" s="2"/>
      <c r="D51" s="2"/>
      <c r="E51" s="2"/>
      <c r="F51" s="2"/>
      <c r="G51" s="2"/>
      <c r="H51" s="75"/>
      <c r="I51" s="22"/>
      <c r="J51" s="75"/>
      <c r="K51" s="22"/>
      <c r="L51" s="87"/>
      <c r="M51" s="81"/>
      <c r="N51" s="22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x14ac:dyDescent="0.25">
      <c r="A52" s="16"/>
      <c r="B52" s="17" t="s">
        <v>2</v>
      </c>
      <c r="C52" s="9"/>
      <c r="D52" s="9"/>
      <c r="E52" s="9"/>
      <c r="F52" s="9"/>
      <c r="G52" s="9"/>
      <c r="H52" s="18"/>
      <c r="I52" s="18"/>
      <c r="J52" s="18"/>
      <c r="K52" s="18"/>
      <c r="L52" s="77"/>
      <c r="M52" s="77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68"/>
    </row>
    <row r="53" spans="1:29" x14ac:dyDescent="0.25">
      <c r="A53" s="1"/>
      <c r="B53" s="21"/>
      <c r="C53" s="32"/>
      <c r="D53" s="2"/>
      <c r="E53" s="76"/>
      <c r="F53" s="76"/>
      <c r="G53" s="76"/>
      <c r="H53" s="22"/>
      <c r="I53" s="22"/>
      <c r="J53" s="2"/>
      <c r="K53" s="22"/>
      <c r="L53" s="81"/>
      <c r="M53" s="81"/>
      <c r="N53" s="37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7" t="s">
        <v>3</v>
      </c>
      <c r="C54" s="9"/>
      <c r="D54" s="9"/>
      <c r="E54" s="9"/>
      <c r="F54" s="9"/>
      <c r="G54" s="9"/>
      <c r="H54" s="18"/>
      <c r="I54" s="18"/>
      <c r="J54" s="34"/>
      <c r="K54" s="18"/>
      <c r="L54" s="77"/>
      <c r="M54" s="77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8"/>
    </row>
    <row r="55" spans="1:29" x14ac:dyDescent="0.25">
      <c r="A55" s="1"/>
      <c r="B55" s="21"/>
      <c r="C55" s="32"/>
      <c r="D55" s="2"/>
      <c r="E55" s="76"/>
      <c r="F55" s="76"/>
      <c r="G55" s="76"/>
      <c r="H55" s="22"/>
      <c r="I55" s="22"/>
      <c r="J55" s="2"/>
      <c r="K55" s="22"/>
      <c r="L55" s="81"/>
      <c r="M55" s="81"/>
      <c r="N55" s="37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49</v>
      </c>
      <c r="C56" s="9"/>
      <c r="D56" s="9"/>
      <c r="E56" s="9"/>
      <c r="F56" s="9"/>
      <c r="G56" s="9"/>
      <c r="H56" s="18"/>
      <c r="I56" s="18"/>
      <c r="J56" s="18"/>
      <c r="K56" s="18"/>
      <c r="L56" s="77"/>
      <c r="M56" s="77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34"/>
      <c r="D57" s="34"/>
      <c r="E57" s="34"/>
      <c r="F57" s="34"/>
      <c r="G57" s="34"/>
      <c r="H57" s="71"/>
      <c r="I57" s="71"/>
      <c r="J57" s="71"/>
      <c r="K57" s="71"/>
      <c r="L57" s="86"/>
      <c r="M57" s="86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2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1"/>
      <c r="M58" s="81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34"/>
      <c r="D59" s="34"/>
      <c r="E59" s="34"/>
      <c r="F59" s="34"/>
      <c r="G59" s="34"/>
      <c r="H59" s="71"/>
      <c r="I59" s="71"/>
      <c r="J59" s="71"/>
      <c r="K59" s="71"/>
      <c r="L59" s="86"/>
      <c r="M59" s="86"/>
      <c r="N59" s="73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2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1"/>
      <c r="M60" s="81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34"/>
      <c r="D61" s="34"/>
      <c r="E61" s="34"/>
      <c r="F61" s="34"/>
      <c r="G61" s="34"/>
      <c r="H61" s="71"/>
      <c r="I61" s="71"/>
      <c r="J61" s="71"/>
      <c r="K61" s="71"/>
      <c r="L61" s="86"/>
      <c r="M61" s="86"/>
      <c r="N61" s="73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2"/>
    </row>
    <row r="62" spans="1:29" x14ac:dyDescent="0.25">
      <c r="A62" s="1"/>
      <c r="B62" s="21"/>
      <c r="C62" s="2"/>
      <c r="D62" s="2"/>
      <c r="E62" s="2"/>
      <c r="F62" s="2"/>
      <c r="G62" s="2"/>
      <c r="H62" s="22"/>
      <c r="I62" s="22"/>
      <c r="J62" s="22"/>
      <c r="K62" s="22"/>
      <c r="L62" s="81"/>
      <c r="M62" s="81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x14ac:dyDescent="0.25">
      <c r="A63" s="16"/>
      <c r="B63" s="18" t="s">
        <v>50</v>
      </c>
      <c r="C63" s="9"/>
      <c r="D63" s="9"/>
      <c r="E63" s="9"/>
      <c r="F63" s="9"/>
      <c r="G63" s="9"/>
      <c r="H63" s="18"/>
      <c r="I63" s="18"/>
      <c r="J63" s="18"/>
      <c r="K63" s="18"/>
      <c r="L63" s="77"/>
      <c r="M63" s="77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68"/>
    </row>
    <row r="64" spans="1:29" s="23" customFormat="1" x14ac:dyDescent="0.25">
      <c r="A64" s="69"/>
      <c r="B64" s="70" t="s">
        <v>1</v>
      </c>
      <c r="C64" s="34"/>
      <c r="D64" s="34"/>
      <c r="E64" s="34"/>
      <c r="F64" s="34"/>
      <c r="G64" s="34"/>
      <c r="H64" s="71"/>
      <c r="I64" s="71"/>
      <c r="J64" s="71"/>
      <c r="K64" s="71"/>
      <c r="L64" s="86"/>
      <c r="M64" s="86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2"/>
    </row>
    <row r="65" spans="1:29" x14ac:dyDescent="0.25">
      <c r="A65" s="1"/>
      <c r="B65" s="21"/>
      <c r="C65" s="2"/>
      <c r="D65" s="2"/>
      <c r="E65" s="2"/>
      <c r="F65" s="2"/>
      <c r="G65" s="2"/>
      <c r="H65" s="22"/>
      <c r="I65" s="22"/>
      <c r="J65" s="22"/>
      <c r="K65" s="22"/>
      <c r="L65" s="81"/>
      <c r="M65" s="81"/>
      <c r="N65" s="6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s="23" customFormat="1" x14ac:dyDescent="0.25">
      <c r="A66" s="69"/>
      <c r="B66" s="70" t="s">
        <v>2</v>
      </c>
      <c r="C66" s="34"/>
      <c r="D66" s="34"/>
      <c r="E66" s="34"/>
      <c r="F66" s="34"/>
      <c r="G66" s="34"/>
      <c r="H66" s="71"/>
      <c r="I66" s="71"/>
      <c r="J66" s="71"/>
      <c r="K66" s="71"/>
      <c r="L66" s="86"/>
      <c r="M66" s="86"/>
      <c r="N66" s="73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2"/>
    </row>
    <row r="67" spans="1:29" s="152" customFormat="1" ht="75" x14ac:dyDescent="0.25">
      <c r="A67" s="145">
        <v>17</v>
      </c>
      <c r="B67" s="146"/>
      <c r="C67" s="154" t="s">
        <v>236</v>
      </c>
      <c r="D67" s="157" t="s">
        <v>217</v>
      </c>
      <c r="E67" s="170" t="s">
        <v>175</v>
      </c>
      <c r="F67" s="166" t="s">
        <v>218</v>
      </c>
      <c r="G67" s="171" t="s">
        <v>219</v>
      </c>
      <c r="H67" s="149"/>
      <c r="I67" s="149" t="s">
        <v>235</v>
      </c>
      <c r="J67" s="148">
        <f>SUM(O67:AC67)</f>
        <v>1200</v>
      </c>
      <c r="K67" s="149"/>
      <c r="L67" s="150">
        <v>46753</v>
      </c>
      <c r="M67" s="150">
        <v>47483</v>
      </c>
      <c r="N67" s="20" t="s">
        <v>27</v>
      </c>
      <c r="O67" s="42"/>
      <c r="P67" s="43"/>
      <c r="Q67" s="43"/>
      <c r="R67" s="43"/>
      <c r="S67" s="43"/>
      <c r="T67" s="44"/>
      <c r="U67" s="44"/>
      <c r="V67" s="44"/>
      <c r="W67" s="44"/>
      <c r="X67" s="44"/>
      <c r="Y67" s="44"/>
      <c r="Z67" s="44">
        <v>832</v>
      </c>
      <c r="AA67" s="44">
        <v>368</v>
      </c>
      <c r="AB67" s="44"/>
      <c r="AC67" s="45"/>
    </row>
    <row r="68" spans="1:29" x14ac:dyDescent="0.25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 x14ac:dyDescent="0.25">
      <c r="A69" s="69"/>
      <c r="B69" s="70" t="s">
        <v>3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ht="15.75" thickBot="1" x14ac:dyDescent="0.3">
      <c r="A70" s="1"/>
      <c r="B70" s="90"/>
      <c r="C70" s="2"/>
      <c r="D70" s="2"/>
      <c r="E70" s="2"/>
      <c r="F70" s="2"/>
      <c r="G70" s="2"/>
      <c r="H70" s="22"/>
      <c r="I70" s="22"/>
      <c r="J70" s="22"/>
      <c r="K70" s="22"/>
      <c r="L70" s="81"/>
      <c r="M70" s="81"/>
      <c r="N70" s="6"/>
      <c r="O70" s="42"/>
      <c r="P70" s="43"/>
      <c r="Q70" s="43"/>
      <c r="R70" s="43"/>
      <c r="S70" s="43"/>
      <c r="T70" s="44"/>
      <c r="U70" s="44"/>
      <c r="V70" s="44"/>
      <c r="W70" s="44"/>
      <c r="X70" s="44"/>
      <c r="Y70" s="44"/>
      <c r="Z70" s="44"/>
      <c r="AA70" s="44"/>
      <c r="AB70" s="44"/>
      <c r="AC70" s="89"/>
    </row>
    <row r="71" spans="1:29" s="65" customFormat="1" ht="15.75" thickBot="1" x14ac:dyDescent="0.25">
      <c r="A71" s="58"/>
      <c r="B71" s="59" t="s">
        <v>0</v>
      </c>
      <c r="C71" s="59"/>
      <c r="D71" s="59"/>
      <c r="E71" s="59"/>
      <c r="F71" s="59"/>
      <c r="G71" s="59"/>
      <c r="H71" s="59"/>
      <c r="I71" s="59"/>
      <c r="J71" s="59">
        <f>SUM(J42:J70)</f>
        <v>15964</v>
      </c>
      <c r="K71" s="59">
        <v>1187</v>
      </c>
      <c r="L71" s="59"/>
      <c r="M71" s="59"/>
      <c r="N71" s="60"/>
      <c r="O71" s="61">
        <f t="shared" ref="O71:AC71" si="2">SUM(O12:O70)</f>
        <v>231.35</v>
      </c>
      <c r="P71" s="62">
        <f t="shared" si="2"/>
        <v>1187.3499999999999</v>
      </c>
      <c r="Q71" s="62">
        <f t="shared" si="2"/>
        <v>1187.3499999999999</v>
      </c>
      <c r="R71" s="62">
        <f t="shared" si="2"/>
        <v>1187.3499999999999</v>
      </c>
      <c r="S71" s="62">
        <f t="shared" si="2"/>
        <v>1187.3499999999999</v>
      </c>
      <c r="T71" s="63">
        <f t="shared" si="2"/>
        <v>1187.3499999999999</v>
      </c>
      <c r="U71" s="63">
        <f t="shared" si="2"/>
        <v>1187.3499999999999</v>
      </c>
      <c r="V71" s="63">
        <f t="shared" si="2"/>
        <v>1187.3499999999999</v>
      </c>
      <c r="W71" s="63">
        <f t="shared" si="2"/>
        <v>1187.3499999999999</v>
      </c>
      <c r="X71" s="63">
        <f t="shared" si="2"/>
        <v>1187.3499999999999</v>
      </c>
      <c r="Y71" s="63">
        <f t="shared" si="2"/>
        <v>1187.3499999999999</v>
      </c>
      <c r="Z71" s="63">
        <f t="shared" si="2"/>
        <v>1187.3499999999999</v>
      </c>
      <c r="AA71" s="63">
        <f t="shared" si="2"/>
        <v>1187.3499999999999</v>
      </c>
      <c r="AB71" s="63">
        <f t="shared" si="2"/>
        <v>1187.3499999999999</v>
      </c>
      <c r="AC71" s="64">
        <f t="shared" si="2"/>
        <v>1187.3499999999999</v>
      </c>
    </row>
    <row r="72" spans="1:29" ht="15.75" x14ac:dyDescent="0.25">
      <c r="A72" s="24"/>
      <c r="B72" s="25"/>
      <c r="C72" s="25"/>
      <c r="D72" s="25"/>
      <c r="E72" s="25"/>
      <c r="F72" s="25"/>
      <c r="G72" s="25"/>
      <c r="H72" s="25"/>
      <c r="I72" s="26"/>
      <c r="K72" s="36" t="s">
        <v>59</v>
      </c>
    </row>
    <row r="73" spans="1:29" s="39" customFormat="1" ht="15.75" x14ac:dyDescent="0.25">
      <c r="K73" s="46"/>
    </row>
    <row r="74" spans="1:29" s="39" customFormat="1" ht="60" x14ac:dyDescent="0.25">
      <c r="A74" s="47"/>
      <c r="B74" s="48" t="s">
        <v>35</v>
      </c>
      <c r="C74" s="49" t="s">
        <v>36</v>
      </c>
      <c r="K74" s="46"/>
    </row>
    <row r="75" spans="1:29" s="39" customFormat="1" ht="15.75" x14ac:dyDescent="0.25">
      <c r="A75" s="50" t="s">
        <v>37</v>
      </c>
      <c r="B75" s="51" t="s">
        <v>60</v>
      </c>
      <c r="C75" s="52">
        <f>K71</f>
        <v>1187</v>
      </c>
      <c r="K75" s="46"/>
    </row>
    <row r="76" spans="1:29" s="39" customFormat="1" ht="15.75" x14ac:dyDescent="0.25">
      <c r="A76" s="50" t="s">
        <v>38</v>
      </c>
      <c r="B76" s="51" t="s">
        <v>61</v>
      </c>
      <c r="C76" s="52">
        <f>C75*4</f>
        <v>4748</v>
      </c>
      <c r="K76" s="46"/>
    </row>
    <row r="77" spans="1:29" s="39" customFormat="1" ht="15.75" thickBot="1" x14ac:dyDescent="0.3">
      <c r="A77" s="53" t="s">
        <v>39</v>
      </c>
      <c r="B77" s="54" t="s">
        <v>62</v>
      </c>
      <c r="C77" s="55">
        <f>C75*10</f>
        <v>11870</v>
      </c>
    </row>
    <row r="78" spans="1:29" s="39" customFormat="1" x14ac:dyDescent="0.25">
      <c r="A78" s="56"/>
      <c r="B78" s="57"/>
      <c r="C78" s="57"/>
    </row>
    <row r="80" spans="1:29" x14ac:dyDescent="0.25">
      <c r="B80" s="27"/>
    </row>
    <row r="81" spans="2:2" x14ac:dyDescent="0.25">
      <c r="B81" s="28"/>
    </row>
    <row r="82" spans="2:2" x14ac:dyDescent="0.25">
      <c r="B82" s="28"/>
    </row>
    <row r="83" spans="2:2" x14ac:dyDescent="0.25">
      <c r="B83" s="28"/>
    </row>
    <row r="84" spans="2:2" x14ac:dyDescent="0.25">
      <c r="B84" s="28"/>
    </row>
    <row r="86" spans="2:2" x14ac:dyDescent="0.25">
      <c r="B86" s="29"/>
    </row>
    <row r="94" spans="2:2" x14ac:dyDescent="0.25">
      <c r="B94" s="29"/>
    </row>
  </sheetData>
  <mergeCells count="50">
    <mergeCell ref="AB10:AB11"/>
    <mergeCell ref="L10:L11"/>
    <mergeCell ref="M10:M11"/>
    <mergeCell ref="T10:T11"/>
    <mergeCell ref="A1:AC1"/>
    <mergeCell ref="A2:AC2"/>
    <mergeCell ref="A3:J3"/>
    <mergeCell ref="K3:Q3"/>
    <mergeCell ref="R3:AC3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X10:X11"/>
    <mergeCell ref="Y10:Y11"/>
    <mergeCell ref="Z10:Z11"/>
    <mergeCell ref="AA10:AA11"/>
    <mergeCell ref="A9:A11"/>
    <mergeCell ref="B9:D10"/>
    <mergeCell ref="E9:G9"/>
    <mergeCell ref="H9:H11"/>
    <mergeCell ref="E10:E11"/>
    <mergeCell ref="F10:F11"/>
    <mergeCell ref="G10:G11"/>
    <mergeCell ref="J10:J11"/>
    <mergeCell ref="A22:C22"/>
    <mergeCell ref="A40:C40"/>
    <mergeCell ref="V10:V11"/>
    <mergeCell ref="W10:W11"/>
    <mergeCell ref="P10:P11"/>
    <mergeCell ref="N10:N11"/>
    <mergeCell ref="O10:O11"/>
    <mergeCell ref="Q10:Q11"/>
    <mergeCell ref="R10:R11"/>
    <mergeCell ref="S10:S11"/>
    <mergeCell ref="I9:I11"/>
    <mergeCell ref="U10:U11"/>
    <mergeCell ref="K9:K11"/>
    <mergeCell ref="L9:M9"/>
    <mergeCell ref="O9:AC9"/>
    <mergeCell ref="AC10:AC11"/>
  </mergeCells>
  <phoneticPr fontId="8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1"/>
  <sheetViews>
    <sheetView zoomScale="60" zoomScaleNormal="60" workbookViewId="0">
      <pane ySplit="7" topLeftCell="A83" activePane="bottomLeft" state="frozen"/>
      <selection activeCell="A9" sqref="A9:IV12"/>
      <selection pane="bottomLeft" activeCell="C87" sqref="C8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22" t="s">
        <v>57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</row>
    <row r="2" spans="1:29" x14ac:dyDescent="0.25">
      <c r="A2" s="225" t="s">
        <v>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</row>
    <row r="3" spans="1:29" x14ac:dyDescent="0.25">
      <c r="A3" s="206" t="s">
        <v>7</v>
      </c>
      <c r="B3" s="207"/>
      <c r="C3" s="207"/>
      <c r="D3" s="207"/>
      <c r="E3" s="207"/>
      <c r="F3" s="207"/>
      <c r="G3" s="207"/>
      <c r="H3" s="207"/>
      <c r="I3" s="207"/>
      <c r="J3" s="207"/>
      <c r="K3" s="228" t="s">
        <v>91</v>
      </c>
      <c r="L3" s="228"/>
      <c r="M3" s="228"/>
      <c r="N3" s="228"/>
      <c r="O3" s="228"/>
      <c r="P3" s="228"/>
      <c r="Q3" s="228"/>
      <c r="R3" s="228" t="s">
        <v>95</v>
      </c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9"/>
    </row>
    <row r="4" spans="1:29" x14ac:dyDescent="0.25">
      <c r="A4" s="206" t="s">
        <v>8</v>
      </c>
      <c r="B4" s="207"/>
      <c r="C4" s="207"/>
      <c r="D4" s="207"/>
      <c r="E4" s="207"/>
      <c r="F4" s="207"/>
      <c r="G4" s="207"/>
      <c r="H4" s="207"/>
      <c r="I4" s="207"/>
      <c r="J4" s="207"/>
      <c r="K4" s="230" t="s">
        <v>24</v>
      </c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9"/>
    </row>
    <row r="5" spans="1:29" x14ac:dyDescent="0.25">
      <c r="A5" s="206" t="s">
        <v>22</v>
      </c>
      <c r="B5" s="207"/>
      <c r="C5" s="207"/>
      <c r="D5" s="207"/>
      <c r="E5" s="207"/>
      <c r="F5" s="207"/>
      <c r="G5" s="207"/>
      <c r="H5" s="207"/>
      <c r="I5" s="207"/>
      <c r="J5" s="207"/>
      <c r="K5" s="228" t="s">
        <v>40</v>
      </c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9"/>
    </row>
    <row r="6" spans="1:29" x14ac:dyDescent="0.25">
      <c r="A6" s="206" t="s">
        <v>9</v>
      </c>
      <c r="B6" s="207"/>
      <c r="C6" s="207"/>
      <c r="D6" s="207"/>
      <c r="E6" s="207"/>
      <c r="F6" s="207"/>
      <c r="G6" s="207"/>
      <c r="H6" s="207"/>
      <c r="I6" s="207"/>
      <c r="J6" s="207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9"/>
    </row>
    <row r="7" spans="1:29" x14ac:dyDescent="0.25">
      <c r="A7" s="206" t="s">
        <v>10</v>
      </c>
      <c r="B7" s="207"/>
      <c r="C7" s="207"/>
      <c r="D7" s="207"/>
      <c r="E7" s="207"/>
      <c r="F7" s="207"/>
      <c r="G7" s="207"/>
      <c r="H7" s="207"/>
      <c r="I7" s="207"/>
      <c r="J7" s="207"/>
      <c r="K7" s="228" t="s">
        <v>65</v>
      </c>
      <c r="L7" s="228"/>
      <c r="M7" s="228"/>
      <c r="N7" s="228"/>
      <c r="O7" s="228"/>
      <c r="P7" s="228"/>
      <c r="Q7" s="228"/>
      <c r="R7" s="228" t="s">
        <v>92</v>
      </c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9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 x14ac:dyDescent="0.25">
      <c r="A9" s="216" t="s">
        <v>11</v>
      </c>
      <c r="B9" s="214" t="s">
        <v>28</v>
      </c>
      <c r="C9" s="215"/>
      <c r="D9" s="216"/>
      <c r="E9" s="210" t="s">
        <v>29</v>
      </c>
      <c r="F9" s="240"/>
      <c r="G9" s="241"/>
      <c r="H9" s="212" t="s">
        <v>12</v>
      </c>
      <c r="I9" s="212" t="s">
        <v>13</v>
      </c>
      <c r="J9" s="38" t="s">
        <v>14</v>
      </c>
      <c r="K9" s="212" t="s">
        <v>58</v>
      </c>
      <c r="L9" s="212" t="s">
        <v>15</v>
      </c>
      <c r="M9" s="212"/>
      <c r="N9" s="38" t="s">
        <v>16</v>
      </c>
      <c r="O9" s="212" t="s">
        <v>17</v>
      </c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42"/>
    </row>
    <row r="10" spans="1:29" s="39" customFormat="1" ht="30" customHeight="1" x14ac:dyDescent="0.25">
      <c r="A10" s="219"/>
      <c r="B10" s="217"/>
      <c r="C10" s="218"/>
      <c r="D10" s="219"/>
      <c r="E10" s="210" t="s">
        <v>30</v>
      </c>
      <c r="F10" s="210" t="s">
        <v>31</v>
      </c>
      <c r="G10" s="210" t="s">
        <v>32</v>
      </c>
      <c r="H10" s="212"/>
      <c r="I10" s="212"/>
      <c r="J10" s="237" t="s">
        <v>18</v>
      </c>
      <c r="K10" s="212"/>
      <c r="L10" s="231" t="s">
        <v>19</v>
      </c>
      <c r="M10" s="231" t="s">
        <v>20</v>
      </c>
      <c r="N10" s="235" t="s">
        <v>21</v>
      </c>
      <c r="O10" s="220">
        <v>1</v>
      </c>
      <c r="P10" s="233">
        <v>2</v>
      </c>
      <c r="Q10" s="233">
        <v>3</v>
      </c>
      <c r="R10" s="233">
        <v>4</v>
      </c>
      <c r="S10" s="233">
        <v>5</v>
      </c>
      <c r="T10" s="204">
        <v>6</v>
      </c>
      <c r="U10" s="204">
        <v>7</v>
      </c>
      <c r="V10" s="204">
        <v>8</v>
      </c>
      <c r="W10" s="204">
        <v>9</v>
      </c>
      <c r="X10" s="204">
        <v>10</v>
      </c>
      <c r="Y10" s="204">
        <v>11</v>
      </c>
      <c r="Z10" s="204">
        <v>12</v>
      </c>
      <c r="AA10" s="204">
        <v>13</v>
      </c>
      <c r="AB10" s="204">
        <v>14</v>
      </c>
      <c r="AC10" s="243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11"/>
      <c r="F11" s="211"/>
      <c r="G11" s="211"/>
      <c r="H11" s="213"/>
      <c r="I11" s="213"/>
      <c r="J11" s="238"/>
      <c r="K11" s="213"/>
      <c r="L11" s="232"/>
      <c r="M11" s="232"/>
      <c r="N11" s="236"/>
      <c r="O11" s="221"/>
      <c r="P11" s="234"/>
      <c r="Q11" s="234"/>
      <c r="R11" s="234"/>
      <c r="S11" s="234"/>
      <c r="T11" s="205"/>
      <c r="U11" s="205"/>
      <c r="V11" s="205"/>
      <c r="W11" s="205"/>
      <c r="X11" s="205"/>
      <c r="Y11" s="205"/>
      <c r="Z11" s="205"/>
      <c r="AA11" s="205"/>
      <c r="AB11" s="205"/>
      <c r="AC11" s="244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93</v>
      </c>
      <c r="J12" s="2">
        <f>SUM(O12:AC12)</f>
        <v>91891</v>
      </c>
      <c r="K12" s="22"/>
      <c r="L12" s="81">
        <v>42736</v>
      </c>
      <c r="M12" s="81">
        <v>48213</v>
      </c>
      <c r="N12" s="37"/>
      <c r="O12" s="42">
        <v>8017</v>
      </c>
      <c r="P12" s="43">
        <f t="shared" ref="P12:AC12" si="0">0.05*$K$137</f>
        <v>5991</v>
      </c>
      <c r="Q12" s="43">
        <f t="shared" si="0"/>
        <v>5991</v>
      </c>
      <c r="R12" s="43">
        <f t="shared" si="0"/>
        <v>5991</v>
      </c>
      <c r="S12" s="43">
        <f t="shared" si="0"/>
        <v>5991</v>
      </c>
      <c r="T12" s="44">
        <f t="shared" si="0"/>
        <v>5991</v>
      </c>
      <c r="U12" s="44">
        <f t="shared" si="0"/>
        <v>5991</v>
      </c>
      <c r="V12" s="44">
        <f t="shared" si="0"/>
        <v>5991</v>
      </c>
      <c r="W12" s="44">
        <f t="shared" si="0"/>
        <v>5991</v>
      </c>
      <c r="X12" s="44">
        <f t="shared" si="0"/>
        <v>5991</v>
      </c>
      <c r="Y12" s="44">
        <f t="shared" si="0"/>
        <v>5991</v>
      </c>
      <c r="Z12" s="44">
        <f t="shared" si="0"/>
        <v>5991</v>
      </c>
      <c r="AA12" s="44">
        <f t="shared" si="0"/>
        <v>5991</v>
      </c>
      <c r="AB12" s="44">
        <f t="shared" si="0"/>
        <v>5991</v>
      </c>
      <c r="AC12" s="45">
        <f t="shared" si="0"/>
        <v>5991</v>
      </c>
    </row>
    <row r="13" spans="1:29" x14ac:dyDescent="0.25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s="152" customFormat="1" ht="120" x14ac:dyDescent="0.25">
      <c r="A15" s="145">
        <v>48</v>
      </c>
      <c r="B15" s="146"/>
      <c r="C15" s="154" t="s">
        <v>165</v>
      </c>
      <c r="D15" s="154" t="s">
        <v>53</v>
      </c>
      <c r="E15" s="164" t="s">
        <v>166</v>
      </c>
      <c r="F15" s="164" t="s">
        <v>167</v>
      </c>
      <c r="G15" s="157" t="s">
        <v>168</v>
      </c>
      <c r="H15" s="149"/>
      <c r="I15" s="149" t="s">
        <v>112</v>
      </c>
      <c r="J15" s="148">
        <f>SUM(O15:AC15)</f>
        <v>5610</v>
      </c>
      <c r="K15" s="149"/>
      <c r="L15" s="150">
        <v>44562</v>
      </c>
      <c r="M15" s="150">
        <v>44926</v>
      </c>
      <c r="N15" s="20" t="s">
        <v>27</v>
      </c>
      <c r="O15" s="160"/>
      <c r="P15" s="161"/>
      <c r="Q15" s="161"/>
      <c r="R15" s="161"/>
      <c r="S15" s="161"/>
      <c r="T15" s="162">
        <v>5610</v>
      </c>
      <c r="U15" s="162"/>
      <c r="V15" s="162"/>
      <c r="W15" s="162"/>
      <c r="X15" s="162"/>
      <c r="Y15" s="162"/>
      <c r="Z15" s="162"/>
      <c r="AA15" s="162"/>
      <c r="AB15" s="162"/>
      <c r="AC15" s="163"/>
    </row>
    <row r="16" spans="1:29" s="152" customFormat="1" ht="120" x14ac:dyDescent="0.25">
      <c r="A16" s="145">
        <v>79</v>
      </c>
      <c r="B16" s="146"/>
      <c r="C16" s="154" t="s">
        <v>165</v>
      </c>
      <c r="D16" s="154" t="s">
        <v>53</v>
      </c>
      <c r="E16" s="164" t="s">
        <v>166</v>
      </c>
      <c r="F16" s="164" t="s">
        <v>167</v>
      </c>
      <c r="G16" s="157" t="s">
        <v>168</v>
      </c>
      <c r="H16" s="149"/>
      <c r="I16" s="149" t="s">
        <v>112</v>
      </c>
      <c r="J16" s="148">
        <f>SUM(O16:AC16)</f>
        <v>5610</v>
      </c>
      <c r="K16" s="149"/>
      <c r="L16" s="150">
        <v>46388</v>
      </c>
      <c r="M16" s="150">
        <v>46752</v>
      </c>
      <c r="N16" s="20" t="s">
        <v>27</v>
      </c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>
        <v>5610</v>
      </c>
      <c r="Z16" s="44"/>
      <c r="AA16" s="44"/>
      <c r="AB16" s="44"/>
      <c r="AC16" s="45"/>
    </row>
    <row r="17" spans="1:29" x14ac:dyDescent="0.25">
      <c r="A17" s="1"/>
      <c r="B17" s="21"/>
      <c r="C17" s="2"/>
      <c r="D17" s="3"/>
      <c r="E17" s="3"/>
      <c r="F17" s="30"/>
      <c r="G17" s="3"/>
      <c r="H17" s="4"/>
      <c r="I17" s="5"/>
      <c r="J17" s="2"/>
      <c r="K17" s="5"/>
      <c r="L17" s="83"/>
      <c r="M17" s="84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2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</row>
    <row r="19" spans="1:29" s="152" customFormat="1" ht="75" x14ac:dyDescent="0.25">
      <c r="A19" s="202">
        <v>66</v>
      </c>
      <c r="B19" s="146"/>
      <c r="C19" s="154" t="s">
        <v>165</v>
      </c>
      <c r="D19" s="154" t="s">
        <v>173</v>
      </c>
      <c r="E19" s="164" t="s">
        <v>175</v>
      </c>
      <c r="F19" s="164" t="s">
        <v>154</v>
      </c>
      <c r="G19" s="157" t="s">
        <v>155</v>
      </c>
      <c r="H19" s="149"/>
      <c r="I19" s="149" t="s">
        <v>112</v>
      </c>
      <c r="J19" s="148">
        <f t="shared" ref="J19:J36" si="1">SUM(O19:AC19)</f>
        <v>561</v>
      </c>
      <c r="K19" s="149"/>
      <c r="L19" s="150">
        <v>44927</v>
      </c>
      <c r="M19" s="150">
        <v>45291</v>
      </c>
      <c r="N19" s="20" t="s">
        <v>27</v>
      </c>
      <c r="O19" s="42"/>
      <c r="P19" s="43"/>
      <c r="Q19" s="43"/>
      <c r="R19" s="43"/>
      <c r="S19" s="43"/>
      <c r="T19" s="44"/>
      <c r="U19" s="44">
        <v>561</v>
      </c>
      <c r="V19" s="44"/>
      <c r="W19" s="44"/>
      <c r="X19" s="44"/>
      <c r="Y19" s="44"/>
      <c r="Z19" s="44"/>
      <c r="AA19" s="44"/>
      <c r="AB19" s="44"/>
      <c r="AC19" s="45"/>
    </row>
    <row r="20" spans="1:29" s="152" customFormat="1" ht="75" x14ac:dyDescent="0.25">
      <c r="A20" s="203"/>
      <c r="B20" s="146"/>
      <c r="C20" s="154" t="s">
        <v>165</v>
      </c>
      <c r="D20" s="154" t="s">
        <v>174</v>
      </c>
      <c r="E20" s="164" t="s">
        <v>176</v>
      </c>
      <c r="F20" s="164" t="s">
        <v>154</v>
      </c>
      <c r="G20" s="157" t="s">
        <v>177</v>
      </c>
      <c r="H20" s="149"/>
      <c r="I20" s="149" t="s">
        <v>112</v>
      </c>
      <c r="J20" s="148">
        <f t="shared" si="1"/>
        <v>1870</v>
      </c>
      <c r="K20" s="149"/>
      <c r="L20" s="150">
        <v>44927</v>
      </c>
      <c r="M20" s="150">
        <v>45291</v>
      </c>
      <c r="N20" s="20" t="s">
        <v>27</v>
      </c>
      <c r="O20" s="42"/>
      <c r="P20" s="43"/>
      <c r="Q20" s="43"/>
      <c r="R20" s="43"/>
      <c r="S20" s="43"/>
      <c r="T20" s="44"/>
      <c r="U20" s="44">
        <v>1870</v>
      </c>
      <c r="V20" s="44"/>
      <c r="W20" s="44"/>
      <c r="X20" s="44"/>
      <c r="Y20" s="44"/>
      <c r="Z20" s="44"/>
      <c r="AA20" s="44"/>
      <c r="AB20" s="44"/>
      <c r="AC20" s="45"/>
    </row>
    <row r="21" spans="1:29" s="152" customFormat="1" ht="75" x14ac:dyDescent="0.25">
      <c r="A21" s="202">
        <v>70</v>
      </c>
      <c r="B21" s="146"/>
      <c r="C21" s="154" t="s">
        <v>165</v>
      </c>
      <c r="D21" s="154" t="s">
        <v>173</v>
      </c>
      <c r="E21" s="164" t="s">
        <v>175</v>
      </c>
      <c r="F21" s="164" t="s">
        <v>154</v>
      </c>
      <c r="G21" s="157" t="s">
        <v>155</v>
      </c>
      <c r="H21" s="149"/>
      <c r="I21" s="149" t="s">
        <v>112</v>
      </c>
      <c r="J21" s="148">
        <f t="shared" si="1"/>
        <v>561</v>
      </c>
      <c r="K21" s="149"/>
      <c r="L21" s="150">
        <v>45292</v>
      </c>
      <c r="M21" s="150">
        <v>45657</v>
      </c>
      <c r="N21" s="20" t="s">
        <v>27</v>
      </c>
      <c r="O21" s="42"/>
      <c r="P21" s="43"/>
      <c r="Q21" s="43"/>
      <c r="R21" s="43"/>
      <c r="S21" s="43"/>
      <c r="T21" s="44"/>
      <c r="U21" s="44"/>
      <c r="V21" s="44">
        <v>561</v>
      </c>
      <c r="W21" s="44"/>
      <c r="X21" s="44"/>
      <c r="Y21" s="44"/>
      <c r="Z21" s="44"/>
      <c r="AA21" s="44"/>
      <c r="AB21" s="44"/>
      <c r="AC21" s="45"/>
    </row>
    <row r="22" spans="1:29" s="152" customFormat="1" ht="75" x14ac:dyDescent="0.25">
      <c r="A22" s="203"/>
      <c r="B22" s="146"/>
      <c r="C22" s="154" t="s">
        <v>165</v>
      </c>
      <c r="D22" s="154" t="s">
        <v>174</v>
      </c>
      <c r="E22" s="164" t="s">
        <v>176</v>
      </c>
      <c r="F22" s="164" t="s">
        <v>154</v>
      </c>
      <c r="G22" s="157" t="s">
        <v>177</v>
      </c>
      <c r="H22" s="149"/>
      <c r="I22" s="149" t="s">
        <v>112</v>
      </c>
      <c r="J22" s="148">
        <f t="shared" si="1"/>
        <v>1870</v>
      </c>
      <c r="K22" s="149"/>
      <c r="L22" s="150">
        <v>45292</v>
      </c>
      <c r="M22" s="150">
        <v>45657</v>
      </c>
      <c r="N22" s="20" t="s">
        <v>27</v>
      </c>
      <c r="O22" s="42"/>
      <c r="P22" s="43"/>
      <c r="Q22" s="43"/>
      <c r="R22" s="43"/>
      <c r="S22" s="43"/>
      <c r="T22" s="44"/>
      <c r="U22" s="44"/>
      <c r="V22" s="44">
        <v>1870</v>
      </c>
      <c r="W22" s="44"/>
      <c r="X22" s="44"/>
      <c r="Y22" s="44"/>
      <c r="Z22" s="44"/>
      <c r="AA22" s="44"/>
      <c r="AB22" s="44"/>
      <c r="AC22" s="45"/>
    </row>
    <row r="23" spans="1:29" s="152" customFormat="1" ht="75" x14ac:dyDescent="0.25">
      <c r="A23" s="202">
        <v>72</v>
      </c>
      <c r="B23" s="146"/>
      <c r="C23" s="154" t="s">
        <v>165</v>
      </c>
      <c r="D23" s="154" t="s">
        <v>173</v>
      </c>
      <c r="E23" s="164" t="s">
        <v>175</v>
      </c>
      <c r="F23" s="164" t="s">
        <v>154</v>
      </c>
      <c r="G23" s="157" t="s">
        <v>155</v>
      </c>
      <c r="H23" s="149"/>
      <c r="I23" s="149" t="s">
        <v>112</v>
      </c>
      <c r="J23" s="148">
        <f t="shared" si="1"/>
        <v>561</v>
      </c>
      <c r="K23" s="149"/>
      <c r="L23" s="150">
        <v>45658</v>
      </c>
      <c r="M23" s="150">
        <v>46022</v>
      </c>
      <c r="N23" s="20" t="s">
        <v>27</v>
      </c>
      <c r="O23" s="42"/>
      <c r="P23" s="43"/>
      <c r="Q23" s="43"/>
      <c r="R23" s="43"/>
      <c r="S23" s="43"/>
      <c r="T23" s="44"/>
      <c r="U23" s="44"/>
      <c r="V23" s="44"/>
      <c r="W23" s="44">
        <v>561</v>
      </c>
      <c r="X23" s="44"/>
      <c r="Y23" s="44"/>
      <c r="Z23" s="44"/>
      <c r="AA23" s="44"/>
      <c r="AB23" s="44"/>
      <c r="AC23" s="45"/>
    </row>
    <row r="24" spans="1:29" s="152" customFormat="1" ht="75" x14ac:dyDescent="0.25">
      <c r="A24" s="203"/>
      <c r="B24" s="146"/>
      <c r="C24" s="154" t="s">
        <v>165</v>
      </c>
      <c r="D24" s="154" t="s">
        <v>174</v>
      </c>
      <c r="E24" s="164" t="s">
        <v>176</v>
      </c>
      <c r="F24" s="164" t="s">
        <v>154</v>
      </c>
      <c r="G24" s="157" t="s">
        <v>177</v>
      </c>
      <c r="H24" s="149"/>
      <c r="I24" s="149" t="s">
        <v>112</v>
      </c>
      <c r="J24" s="148">
        <f t="shared" si="1"/>
        <v>1870</v>
      </c>
      <c r="K24" s="149"/>
      <c r="L24" s="150">
        <v>45658</v>
      </c>
      <c r="M24" s="150">
        <v>46022</v>
      </c>
      <c r="N24" s="20" t="s">
        <v>27</v>
      </c>
      <c r="O24" s="42"/>
      <c r="P24" s="43"/>
      <c r="Q24" s="43"/>
      <c r="R24" s="43"/>
      <c r="S24" s="43"/>
      <c r="T24" s="44"/>
      <c r="U24" s="44"/>
      <c r="V24" s="44"/>
      <c r="W24" s="44">
        <v>1870</v>
      </c>
      <c r="X24" s="44"/>
      <c r="Y24" s="44"/>
      <c r="Z24" s="44"/>
      <c r="AA24" s="44"/>
      <c r="AB24" s="44"/>
      <c r="AC24" s="45"/>
    </row>
    <row r="25" spans="1:29" s="152" customFormat="1" ht="75" x14ac:dyDescent="0.25">
      <c r="A25" s="202">
        <v>75</v>
      </c>
      <c r="B25" s="146"/>
      <c r="C25" s="154" t="s">
        <v>165</v>
      </c>
      <c r="D25" s="154" t="s">
        <v>173</v>
      </c>
      <c r="E25" s="164" t="s">
        <v>175</v>
      </c>
      <c r="F25" s="164" t="s">
        <v>154</v>
      </c>
      <c r="G25" s="157" t="s">
        <v>155</v>
      </c>
      <c r="H25" s="149"/>
      <c r="I25" s="149" t="s">
        <v>112</v>
      </c>
      <c r="J25" s="148">
        <f t="shared" si="1"/>
        <v>561</v>
      </c>
      <c r="K25" s="149"/>
      <c r="L25" s="150">
        <v>46023</v>
      </c>
      <c r="M25" s="150">
        <v>46387</v>
      </c>
      <c r="N25" s="20" t="s">
        <v>27</v>
      </c>
      <c r="O25" s="42"/>
      <c r="P25" s="43"/>
      <c r="Q25" s="43"/>
      <c r="R25" s="43"/>
      <c r="S25" s="43"/>
      <c r="T25" s="44"/>
      <c r="U25" s="44"/>
      <c r="V25" s="44"/>
      <c r="W25" s="44"/>
      <c r="X25" s="44">
        <v>561</v>
      </c>
      <c r="Y25" s="44"/>
      <c r="Z25" s="44"/>
      <c r="AA25" s="44"/>
      <c r="AB25" s="44"/>
      <c r="AC25" s="45"/>
    </row>
    <row r="26" spans="1:29" s="152" customFormat="1" ht="75" x14ac:dyDescent="0.25">
      <c r="A26" s="203"/>
      <c r="B26" s="146"/>
      <c r="C26" s="154" t="s">
        <v>165</v>
      </c>
      <c r="D26" s="154" t="s">
        <v>174</v>
      </c>
      <c r="E26" s="164" t="s">
        <v>176</v>
      </c>
      <c r="F26" s="164" t="s">
        <v>154</v>
      </c>
      <c r="G26" s="157" t="s">
        <v>177</v>
      </c>
      <c r="H26" s="149"/>
      <c r="I26" s="149" t="s">
        <v>112</v>
      </c>
      <c r="J26" s="148">
        <f t="shared" si="1"/>
        <v>1870</v>
      </c>
      <c r="K26" s="149"/>
      <c r="L26" s="150">
        <v>46023</v>
      </c>
      <c r="M26" s="150">
        <v>46387</v>
      </c>
      <c r="N26" s="20" t="s">
        <v>27</v>
      </c>
      <c r="O26" s="42"/>
      <c r="P26" s="43"/>
      <c r="Q26" s="43"/>
      <c r="R26" s="43"/>
      <c r="S26" s="43"/>
      <c r="T26" s="44"/>
      <c r="U26" s="44"/>
      <c r="V26" s="44"/>
      <c r="W26" s="44"/>
      <c r="X26" s="44">
        <v>1870</v>
      </c>
      <c r="Y26" s="44"/>
      <c r="Z26" s="44"/>
      <c r="AA26" s="44"/>
      <c r="AB26" s="44"/>
      <c r="AC26" s="45"/>
    </row>
    <row r="27" spans="1:29" s="152" customFormat="1" ht="75" x14ac:dyDescent="0.25">
      <c r="A27" s="202">
        <v>80</v>
      </c>
      <c r="B27" s="146"/>
      <c r="C27" s="154" t="s">
        <v>165</v>
      </c>
      <c r="D27" s="154" t="s">
        <v>173</v>
      </c>
      <c r="E27" s="164" t="s">
        <v>175</v>
      </c>
      <c r="F27" s="164" t="s">
        <v>154</v>
      </c>
      <c r="G27" s="157" t="s">
        <v>155</v>
      </c>
      <c r="H27" s="149"/>
      <c r="I27" s="149" t="s">
        <v>112</v>
      </c>
      <c r="J27" s="148">
        <f t="shared" si="1"/>
        <v>561</v>
      </c>
      <c r="K27" s="149"/>
      <c r="L27" s="150">
        <v>46388</v>
      </c>
      <c r="M27" s="150">
        <v>46752</v>
      </c>
      <c r="N27" s="20" t="s">
        <v>27</v>
      </c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>
        <v>561</v>
      </c>
      <c r="Z27" s="44"/>
      <c r="AA27" s="44"/>
      <c r="AB27" s="44"/>
      <c r="AC27" s="45"/>
    </row>
    <row r="28" spans="1:29" s="152" customFormat="1" ht="75" x14ac:dyDescent="0.25">
      <c r="A28" s="203"/>
      <c r="B28" s="146"/>
      <c r="C28" s="154" t="s">
        <v>165</v>
      </c>
      <c r="D28" s="154" t="s">
        <v>174</v>
      </c>
      <c r="E28" s="164" t="s">
        <v>176</v>
      </c>
      <c r="F28" s="164" t="s">
        <v>154</v>
      </c>
      <c r="G28" s="157" t="s">
        <v>177</v>
      </c>
      <c r="H28" s="149"/>
      <c r="I28" s="149" t="s">
        <v>112</v>
      </c>
      <c r="J28" s="148">
        <f t="shared" si="1"/>
        <v>1870</v>
      </c>
      <c r="K28" s="149"/>
      <c r="L28" s="150">
        <v>46388</v>
      </c>
      <c r="M28" s="150">
        <v>46752</v>
      </c>
      <c r="N28" s="20" t="s">
        <v>27</v>
      </c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>
        <v>1870</v>
      </c>
      <c r="Z28" s="44"/>
      <c r="AA28" s="44"/>
      <c r="AB28" s="44"/>
      <c r="AC28" s="45"/>
    </row>
    <row r="29" spans="1:29" s="152" customFormat="1" ht="75" x14ac:dyDescent="0.25">
      <c r="A29" s="202">
        <v>85</v>
      </c>
      <c r="B29" s="146"/>
      <c r="C29" s="154" t="s">
        <v>165</v>
      </c>
      <c r="D29" s="154" t="s">
        <v>173</v>
      </c>
      <c r="E29" s="164" t="s">
        <v>175</v>
      </c>
      <c r="F29" s="164" t="s">
        <v>154</v>
      </c>
      <c r="G29" s="157" t="s">
        <v>155</v>
      </c>
      <c r="H29" s="149"/>
      <c r="I29" s="149" t="s">
        <v>112</v>
      </c>
      <c r="J29" s="148">
        <f t="shared" si="1"/>
        <v>561</v>
      </c>
      <c r="K29" s="149"/>
      <c r="L29" s="150">
        <v>46753</v>
      </c>
      <c r="M29" s="150">
        <v>47118</v>
      </c>
      <c r="N29" s="20" t="s">
        <v>27</v>
      </c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>
        <v>561</v>
      </c>
      <c r="AA29" s="44"/>
      <c r="AB29" s="44"/>
      <c r="AC29" s="45"/>
    </row>
    <row r="30" spans="1:29" s="152" customFormat="1" ht="75" x14ac:dyDescent="0.25">
      <c r="A30" s="203"/>
      <c r="B30" s="146"/>
      <c r="C30" s="154" t="s">
        <v>165</v>
      </c>
      <c r="D30" s="154" t="s">
        <v>174</v>
      </c>
      <c r="E30" s="164" t="s">
        <v>176</v>
      </c>
      <c r="F30" s="164" t="s">
        <v>154</v>
      </c>
      <c r="G30" s="157" t="s">
        <v>177</v>
      </c>
      <c r="H30" s="149"/>
      <c r="I30" s="149" t="s">
        <v>112</v>
      </c>
      <c r="J30" s="148">
        <f t="shared" si="1"/>
        <v>1870</v>
      </c>
      <c r="K30" s="149"/>
      <c r="L30" s="150">
        <v>46753</v>
      </c>
      <c r="M30" s="150">
        <v>47118</v>
      </c>
      <c r="N30" s="20" t="s">
        <v>27</v>
      </c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>
        <v>1870</v>
      </c>
      <c r="AA30" s="44"/>
      <c r="AB30" s="44"/>
      <c r="AC30" s="45"/>
    </row>
    <row r="31" spans="1:29" s="152" customFormat="1" ht="75" x14ac:dyDescent="0.25">
      <c r="A31" s="202">
        <v>88</v>
      </c>
      <c r="B31" s="146"/>
      <c r="C31" s="154" t="s">
        <v>165</v>
      </c>
      <c r="D31" s="154" t="s">
        <v>173</v>
      </c>
      <c r="E31" s="164" t="s">
        <v>175</v>
      </c>
      <c r="F31" s="164" t="s">
        <v>154</v>
      </c>
      <c r="G31" s="157" t="s">
        <v>155</v>
      </c>
      <c r="H31" s="149"/>
      <c r="I31" s="149" t="s">
        <v>112</v>
      </c>
      <c r="J31" s="148">
        <f t="shared" si="1"/>
        <v>561</v>
      </c>
      <c r="K31" s="149"/>
      <c r="L31" s="150">
        <v>47119</v>
      </c>
      <c r="M31" s="150">
        <v>47483</v>
      </c>
      <c r="N31" s="20" t="s">
        <v>27</v>
      </c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>
        <v>561</v>
      </c>
      <c r="AB31" s="44"/>
      <c r="AC31" s="45"/>
    </row>
    <row r="32" spans="1:29" s="152" customFormat="1" ht="75" x14ac:dyDescent="0.25">
      <c r="A32" s="203"/>
      <c r="B32" s="146"/>
      <c r="C32" s="154" t="s">
        <v>165</v>
      </c>
      <c r="D32" s="154" t="s">
        <v>174</v>
      </c>
      <c r="E32" s="164" t="s">
        <v>176</v>
      </c>
      <c r="F32" s="164" t="s">
        <v>154</v>
      </c>
      <c r="G32" s="157" t="s">
        <v>177</v>
      </c>
      <c r="H32" s="149"/>
      <c r="I32" s="149" t="s">
        <v>112</v>
      </c>
      <c r="J32" s="148">
        <f t="shared" si="1"/>
        <v>1870</v>
      </c>
      <c r="K32" s="149"/>
      <c r="L32" s="150">
        <v>47119</v>
      </c>
      <c r="M32" s="150">
        <v>47483</v>
      </c>
      <c r="N32" s="20" t="s">
        <v>27</v>
      </c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>
        <v>1870</v>
      </c>
      <c r="AB32" s="44"/>
      <c r="AC32" s="45"/>
    </row>
    <row r="33" spans="1:29" s="152" customFormat="1" ht="75" x14ac:dyDescent="0.25">
      <c r="A33" s="202">
        <v>90</v>
      </c>
      <c r="B33" s="146"/>
      <c r="C33" s="154" t="s">
        <v>165</v>
      </c>
      <c r="D33" s="154" t="s">
        <v>173</v>
      </c>
      <c r="E33" s="164" t="s">
        <v>175</v>
      </c>
      <c r="F33" s="164" t="s">
        <v>154</v>
      </c>
      <c r="G33" s="157" t="s">
        <v>155</v>
      </c>
      <c r="H33" s="149"/>
      <c r="I33" s="149" t="s">
        <v>112</v>
      </c>
      <c r="J33" s="148">
        <f t="shared" si="1"/>
        <v>561</v>
      </c>
      <c r="K33" s="149"/>
      <c r="L33" s="150">
        <v>47484</v>
      </c>
      <c r="M33" s="150">
        <v>47848</v>
      </c>
      <c r="N33" s="20" t="s">
        <v>27</v>
      </c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>
        <v>561</v>
      </c>
      <c r="AC33" s="45"/>
    </row>
    <row r="34" spans="1:29" s="152" customFormat="1" ht="75" x14ac:dyDescent="0.25">
      <c r="A34" s="203"/>
      <c r="B34" s="146"/>
      <c r="C34" s="154" t="s">
        <v>165</v>
      </c>
      <c r="D34" s="154" t="s">
        <v>174</v>
      </c>
      <c r="E34" s="164" t="s">
        <v>176</v>
      </c>
      <c r="F34" s="164" t="s">
        <v>154</v>
      </c>
      <c r="G34" s="157" t="s">
        <v>177</v>
      </c>
      <c r="H34" s="149"/>
      <c r="I34" s="149" t="s">
        <v>112</v>
      </c>
      <c r="J34" s="148">
        <f t="shared" si="1"/>
        <v>1870</v>
      </c>
      <c r="K34" s="149"/>
      <c r="L34" s="150">
        <v>47484</v>
      </c>
      <c r="M34" s="150">
        <v>47848</v>
      </c>
      <c r="N34" s="20" t="s">
        <v>27</v>
      </c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>
        <v>1870</v>
      </c>
      <c r="AC34" s="45"/>
    </row>
    <row r="35" spans="1:29" s="152" customFormat="1" ht="75" x14ac:dyDescent="0.25">
      <c r="A35" s="202">
        <v>92</v>
      </c>
      <c r="B35" s="146"/>
      <c r="C35" s="154" t="s">
        <v>165</v>
      </c>
      <c r="D35" s="154" t="s">
        <v>173</v>
      </c>
      <c r="E35" s="164" t="s">
        <v>175</v>
      </c>
      <c r="F35" s="164" t="s">
        <v>154</v>
      </c>
      <c r="G35" s="157" t="s">
        <v>155</v>
      </c>
      <c r="H35" s="149"/>
      <c r="I35" s="149" t="s">
        <v>112</v>
      </c>
      <c r="J35" s="148">
        <f t="shared" si="1"/>
        <v>561</v>
      </c>
      <c r="K35" s="149"/>
      <c r="L35" s="150">
        <v>47849</v>
      </c>
      <c r="M35" s="150">
        <v>48213</v>
      </c>
      <c r="N35" s="20" t="s">
        <v>27</v>
      </c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>
        <v>561</v>
      </c>
    </row>
    <row r="36" spans="1:29" s="152" customFormat="1" ht="75" x14ac:dyDescent="0.25">
      <c r="A36" s="203"/>
      <c r="B36" s="146"/>
      <c r="C36" s="154" t="s">
        <v>165</v>
      </c>
      <c r="D36" s="154" t="s">
        <v>174</v>
      </c>
      <c r="E36" s="164" t="s">
        <v>176</v>
      </c>
      <c r="F36" s="164" t="s">
        <v>154</v>
      </c>
      <c r="G36" s="157" t="s">
        <v>177</v>
      </c>
      <c r="H36" s="149"/>
      <c r="I36" s="149" t="s">
        <v>112</v>
      </c>
      <c r="J36" s="148">
        <f t="shared" si="1"/>
        <v>1870</v>
      </c>
      <c r="K36" s="149"/>
      <c r="L36" s="150">
        <v>47849</v>
      </c>
      <c r="M36" s="150">
        <v>48213</v>
      </c>
      <c r="N36" s="20" t="s">
        <v>27</v>
      </c>
      <c r="O36" s="42"/>
      <c r="P36" s="43"/>
      <c r="Q36" s="43"/>
      <c r="R36" s="43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>
        <v>1870</v>
      </c>
    </row>
    <row r="37" spans="1:29" x14ac:dyDescent="0.25">
      <c r="A37" s="1"/>
      <c r="B37" s="21"/>
      <c r="C37" s="31"/>
      <c r="D37" s="31"/>
      <c r="E37" s="33"/>
      <c r="F37" s="41"/>
      <c r="G37" s="31"/>
      <c r="H37" s="22"/>
      <c r="I37" s="22"/>
      <c r="J37" s="2"/>
      <c r="K37" s="22"/>
      <c r="L37" s="81"/>
      <c r="M37" s="81"/>
      <c r="N37" s="20"/>
      <c r="O37" s="42"/>
      <c r="P37" s="43"/>
      <c r="Q37" s="43"/>
      <c r="R37" s="43"/>
      <c r="S37" s="43"/>
      <c r="T37" s="44"/>
      <c r="U37" s="44"/>
      <c r="V37" s="44"/>
      <c r="W37" s="44"/>
      <c r="X37" s="44"/>
      <c r="Y37" s="44"/>
      <c r="Z37" s="44"/>
      <c r="AA37" s="44"/>
      <c r="AB37" s="44"/>
      <c r="AC37" s="45"/>
    </row>
    <row r="38" spans="1:29" x14ac:dyDescent="0.25">
      <c r="A38" s="16"/>
      <c r="B38" s="17" t="s">
        <v>3</v>
      </c>
      <c r="C38" s="9"/>
      <c r="D38" s="9"/>
      <c r="E38" s="9"/>
      <c r="F38" s="9"/>
      <c r="G38" s="9"/>
      <c r="H38" s="18"/>
      <c r="I38" s="18"/>
      <c r="J38" s="34"/>
      <c r="K38" s="18"/>
      <c r="L38" s="77"/>
      <c r="M38" s="77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68"/>
    </row>
    <row r="39" spans="1:29" s="152" customFormat="1" ht="105" x14ac:dyDescent="0.25">
      <c r="A39" s="145">
        <v>7</v>
      </c>
      <c r="B39" s="146"/>
      <c r="C39" s="154" t="s">
        <v>107</v>
      </c>
      <c r="D39" s="156" t="s">
        <v>108</v>
      </c>
      <c r="E39" s="157" t="s">
        <v>109</v>
      </c>
      <c r="F39" s="158" t="s">
        <v>110</v>
      </c>
      <c r="G39" s="157" t="s">
        <v>111</v>
      </c>
      <c r="H39" s="149"/>
      <c r="I39" s="149" t="s">
        <v>112</v>
      </c>
      <c r="J39" s="148">
        <f t="shared" ref="J39:J50" si="2">SUM(O39:AC39)</f>
        <v>1500</v>
      </c>
      <c r="K39" s="149"/>
      <c r="L39" s="150">
        <v>42736</v>
      </c>
      <c r="M39" s="150">
        <v>43100</v>
      </c>
      <c r="N39" s="299" t="s">
        <v>25</v>
      </c>
      <c r="O39" s="42">
        <v>1500</v>
      </c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s="152" customFormat="1" ht="105" x14ac:dyDescent="0.25">
      <c r="A40" s="145">
        <v>11</v>
      </c>
      <c r="B40" s="146"/>
      <c r="C40" s="154" t="s">
        <v>122</v>
      </c>
      <c r="D40" s="156" t="s">
        <v>123</v>
      </c>
      <c r="E40" s="157" t="s">
        <v>109</v>
      </c>
      <c r="F40" s="158" t="s">
        <v>110</v>
      </c>
      <c r="G40" s="157" t="s">
        <v>111</v>
      </c>
      <c r="H40" s="149"/>
      <c r="I40" s="149" t="s">
        <v>112</v>
      </c>
      <c r="J40" s="148">
        <f t="shared" si="2"/>
        <v>2500</v>
      </c>
      <c r="K40" s="149"/>
      <c r="L40" s="150">
        <v>42736</v>
      </c>
      <c r="M40" s="150">
        <v>43100</v>
      </c>
      <c r="N40" s="299" t="s">
        <v>25</v>
      </c>
      <c r="O40" s="42">
        <v>2500</v>
      </c>
      <c r="P40" s="43"/>
      <c r="Q40" s="43"/>
      <c r="R40" s="43"/>
      <c r="S40" s="43"/>
      <c r="T40" s="44"/>
      <c r="U40" s="44"/>
      <c r="V40" s="44"/>
      <c r="W40" s="44"/>
      <c r="X40" s="44"/>
      <c r="Y40" s="44"/>
      <c r="Z40" s="44"/>
      <c r="AA40" s="44"/>
      <c r="AB40" s="44"/>
      <c r="AC40" s="45"/>
    </row>
    <row r="41" spans="1:29" s="152" customFormat="1" ht="105" x14ac:dyDescent="0.25">
      <c r="A41" s="145">
        <v>26</v>
      </c>
      <c r="B41" s="146"/>
      <c r="C41" s="154" t="s">
        <v>133</v>
      </c>
      <c r="D41" s="155" t="s">
        <v>134</v>
      </c>
      <c r="E41" s="157" t="s">
        <v>109</v>
      </c>
      <c r="F41" s="158" t="s">
        <v>110</v>
      </c>
      <c r="G41" s="157" t="s">
        <v>111</v>
      </c>
      <c r="H41" s="149"/>
      <c r="I41" s="149" t="s">
        <v>112</v>
      </c>
      <c r="J41" s="148">
        <f t="shared" si="2"/>
        <v>5685</v>
      </c>
      <c r="K41" s="149"/>
      <c r="L41" s="150">
        <v>43101</v>
      </c>
      <c r="M41" s="150">
        <v>43465</v>
      </c>
      <c r="N41" s="20" t="s">
        <v>26</v>
      </c>
      <c r="O41" s="42"/>
      <c r="P41" s="43">
        <v>5685</v>
      </c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s="152" customFormat="1" ht="105" x14ac:dyDescent="0.25">
      <c r="A42" s="145">
        <v>67</v>
      </c>
      <c r="B42" s="146"/>
      <c r="C42" s="154" t="s">
        <v>165</v>
      </c>
      <c r="D42" s="156" t="s">
        <v>178</v>
      </c>
      <c r="E42" s="157" t="s">
        <v>109</v>
      </c>
      <c r="F42" s="158" t="s">
        <v>110</v>
      </c>
      <c r="G42" s="157" t="s">
        <v>111</v>
      </c>
      <c r="H42" s="149"/>
      <c r="I42" s="149" t="s">
        <v>112</v>
      </c>
      <c r="J42" s="148">
        <f t="shared" si="2"/>
        <v>5610</v>
      </c>
      <c r="K42" s="149"/>
      <c r="L42" s="150">
        <v>44927</v>
      </c>
      <c r="M42" s="150">
        <v>45291</v>
      </c>
      <c r="N42" s="20" t="s">
        <v>27</v>
      </c>
      <c r="O42" s="42"/>
      <c r="P42" s="43"/>
      <c r="Q42" s="43"/>
      <c r="R42" s="43"/>
      <c r="S42" s="43"/>
      <c r="T42" s="44"/>
      <c r="U42" s="44">
        <v>5610</v>
      </c>
      <c r="V42" s="44"/>
      <c r="W42" s="44"/>
      <c r="X42" s="44"/>
      <c r="Y42" s="44"/>
      <c r="Z42" s="44"/>
      <c r="AA42" s="44"/>
      <c r="AB42" s="44"/>
      <c r="AC42" s="45"/>
    </row>
    <row r="43" spans="1:29" s="152" customFormat="1" ht="105" x14ac:dyDescent="0.25">
      <c r="A43" s="145">
        <v>71</v>
      </c>
      <c r="B43" s="146"/>
      <c r="C43" s="154" t="s">
        <v>165</v>
      </c>
      <c r="D43" s="156" t="s">
        <v>178</v>
      </c>
      <c r="E43" s="157" t="s">
        <v>109</v>
      </c>
      <c r="F43" s="158" t="s">
        <v>110</v>
      </c>
      <c r="G43" s="157" t="s">
        <v>111</v>
      </c>
      <c r="H43" s="149"/>
      <c r="I43" s="149" t="s">
        <v>112</v>
      </c>
      <c r="J43" s="148">
        <f t="shared" si="2"/>
        <v>5610</v>
      </c>
      <c r="K43" s="149"/>
      <c r="L43" s="150">
        <v>45292</v>
      </c>
      <c r="M43" s="150">
        <v>45657</v>
      </c>
      <c r="N43" s="20" t="s">
        <v>27</v>
      </c>
      <c r="O43" s="42"/>
      <c r="P43" s="43"/>
      <c r="Q43" s="43"/>
      <c r="R43" s="43"/>
      <c r="S43" s="43"/>
      <c r="T43" s="44"/>
      <c r="U43" s="44"/>
      <c r="V43" s="44">
        <v>5610</v>
      </c>
      <c r="W43" s="44"/>
      <c r="X43" s="44"/>
      <c r="Y43" s="44"/>
      <c r="Z43" s="44"/>
      <c r="AA43" s="44"/>
      <c r="AB43" s="44"/>
      <c r="AC43" s="45"/>
    </row>
    <row r="44" spans="1:29" s="152" customFormat="1" ht="105" x14ac:dyDescent="0.25">
      <c r="A44" s="145">
        <v>73</v>
      </c>
      <c r="B44" s="146"/>
      <c r="C44" s="154" t="s">
        <v>165</v>
      </c>
      <c r="D44" s="156" t="s">
        <v>178</v>
      </c>
      <c r="E44" s="157" t="s">
        <v>109</v>
      </c>
      <c r="F44" s="158" t="s">
        <v>110</v>
      </c>
      <c r="G44" s="157" t="s">
        <v>111</v>
      </c>
      <c r="H44" s="149"/>
      <c r="I44" s="149" t="s">
        <v>112</v>
      </c>
      <c r="J44" s="148">
        <f t="shared" si="2"/>
        <v>5610</v>
      </c>
      <c r="K44" s="149"/>
      <c r="L44" s="150">
        <v>45658</v>
      </c>
      <c r="M44" s="150">
        <v>46022</v>
      </c>
      <c r="N44" s="20" t="s">
        <v>27</v>
      </c>
      <c r="O44" s="42"/>
      <c r="P44" s="43"/>
      <c r="Q44" s="43"/>
      <c r="R44" s="43"/>
      <c r="S44" s="43"/>
      <c r="T44" s="44"/>
      <c r="U44" s="44"/>
      <c r="V44" s="44"/>
      <c r="W44" s="44">
        <v>5610</v>
      </c>
      <c r="X44" s="44"/>
      <c r="Y44" s="44"/>
      <c r="Z44" s="44"/>
      <c r="AA44" s="44"/>
      <c r="AB44" s="44"/>
      <c r="AC44" s="45"/>
    </row>
    <row r="45" spans="1:29" s="152" customFormat="1" ht="105" x14ac:dyDescent="0.25">
      <c r="A45" s="145">
        <v>76</v>
      </c>
      <c r="B45" s="146"/>
      <c r="C45" s="154" t="s">
        <v>165</v>
      </c>
      <c r="D45" s="156" t="s">
        <v>178</v>
      </c>
      <c r="E45" s="157" t="s">
        <v>109</v>
      </c>
      <c r="F45" s="158" t="s">
        <v>110</v>
      </c>
      <c r="G45" s="157" t="s">
        <v>111</v>
      </c>
      <c r="H45" s="149"/>
      <c r="I45" s="149" t="s">
        <v>112</v>
      </c>
      <c r="J45" s="148">
        <f t="shared" si="2"/>
        <v>5610</v>
      </c>
      <c r="K45" s="149"/>
      <c r="L45" s="150">
        <v>46023</v>
      </c>
      <c r="M45" s="150">
        <v>46387</v>
      </c>
      <c r="N45" s="20" t="s">
        <v>27</v>
      </c>
      <c r="O45" s="42"/>
      <c r="P45" s="43"/>
      <c r="Q45" s="43"/>
      <c r="R45" s="43"/>
      <c r="S45" s="43"/>
      <c r="T45" s="44"/>
      <c r="U45" s="44"/>
      <c r="V45" s="44"/>
      <c r="W45" s="44"/>
      <c r="X45" s="44">
        <v>5610</v>
      </c>
      <c r="Y45" s="44"/>
      <c r="Z45" s="44"/>
      <c r="AA45" s="44"/>
      <c r="AB45" s="44"/>
      <c r="AC45" s="45"/>
    </row>
    <row r="46" spans="1:29" s="152" customFormat="1" ht="105" x14ac:dyDescent="0.25">
      <c r="A46" s="145">
        <v>81</v>
      </c>
      <c r="B46" s="146"/>
      <c r="C46" s="154" t="s">
        <v>165</v>
      </c>
      <c r="D46" s="156" t="s">
        <v>178</v>
      </c>
      <c r="E46" s="157" t="s">
        <v>109</v>
      </c>
      <c r="F46" s="158" t="s">
        <v>110</v>
      </c>
      <c r="G46" s="157" t="s">
        <v>111</v>
      </c>
      <c r="H46" s="149"/>
      <c r="I46" s="149" t="s">
        <v>112</v>
      </c>
      <c r="J46" s="148">
        <f t="shared" si="2"/>
        <v>5610</v>
      </c>
      <c r="K46" s="149"/>
      <c r="L46" s="150">
        <v>46388</v>
      </c>
      <c r="M46" s="150">
        <v>46752</v>
      </c>
      <c r="N46" s="20" t="s">
        <v>27</v>
      </c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>
        <v>5610</v>
      </c>
      <c r="Z46" s="44"/>
      <c r="AA46" s="44"/>
      <c r="AB46" s="44"/>
      <c r="AC46" s="45"/>
    </row>
    <row r="47" spans="1:29" s="152" customFormat="1" ht="105" x14ac:dyDescent="0.25">
      <c r="A47" s="145">
        <v>86</v>
      </c>
      <c r="B47" s="146"/>
      <c r="C47" s="154" t="s">
        <v>165</v>
      </c>
      <c r="D47" s="156" t="s">
        <v>178</v>
      </c>
      <c r="E47" s="157" t="s">
        <v>109</v>
      </c>
      <c r="F47" s="158" t="s">
        <v>110</v>
      </c>
      <c r="G47" s="157" t="s">
        <v>111</v>
      </c>
      <c r="H47" s="149"/>
      <c r="I47" s="149" t="s">
        <v>112</v>
      </c>
      <c r="J47" s="148">
        <f t="shared" si="2"/>
        <v>5610</v>
      </c>
      <c r="K47" s="149"/>
      <c r="L47" s="150">
        <v>46753</v>
      </c>
      <c r="M47" s="150">
        <v>47118</v>
      </c>
      <c r="N47" s="20" t="s">
        <v>27</v>
      </c>
      <c r="O47" s="42"/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>
        <v>5610</v>
      </c>
      <c r="AA47" s="44"/>
      <c r="AB47" s="44"/>
      <c r="AC47" s="45"/>
    </row>
    <row r="48" spans="1:29" s="152" customFormat="1" ht="105" x14ac:dyDescent="0.25">
      <c r="A48" s="145">
        <v>89</v>
      </c>
      <c r="B48" s="146"/>
      <c r="C48" s="154" t="s">
        <v>165</v>
      </c>
      <c r="D48" s="156" t="s">
        <v>178</v>
      </c>
      <c r="E48" s="157" t="s">
        <v>109</v>
      </c>
      <c r="F48" s="158" t="s">
        <v>110</v>
      </c>
      <c r="G48" s="157" t="s">
        <v>111</v>
      </c>
      <c r="H48" s="149"/>
      <c r="I48" s="149" t="s">
        <v>112</v>
      </c>
      <c r="J48" s="148">
        <f t="shared" si="2"/>
        <v>5610</v>
      </c>
      <c r="K48" s="149"/>
      <c r="L48" s="150">
        <v>47119</v>
      </c>
      <c r="M48" s="150">
        <v>47483</v>
      </c>
      <c r="N48" s="20" t="s">
        <v>27</v>
      </c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>
        <v>5610</v>
      </c>
      <c r="AB48" s="44"/>
      <c r="AC48" s="45"/>
    </row>
    <row r="49" spans="1:29" s="152" customFormat="1" ht="105" x14ac:dyDescent="0.25">
      <c r="A49" s="145">
        <v>91</v>
      </c>
      <c r="B49" s="146"/>
      <c r="C49" s="154" t="s">
        <v>165</v>
      </c>
      <c r="D49" s="156" t="s">
        <v>178</v>
      </c>
      <c r="E49" s="157" t="s">
        <v>109</v>
      </c>
      <c r="F49" s="158" t="s">
        <v>110</v>
      </c>
      <c r="G49" s="157" t="s">
        <v>111</v>
      </c>
      <c r="H49" s="149"/>
      <c r="I49" s="149" t="s">
        <v>112</v>
      </c>
      <c r="J49" s="148">
        <f t="shared" si="2"/>
        <v>5610</v>
      </c>
      <c r="K49" s="149"/>
      <c r="L49" s="150">
        <v>47484</v>
      </c>
      <c r="M49" s="150">
        <v>47848</v>
      </c>
      <c r="N49" s="20" t="s">
        <v>27</v>
      </c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>
        <v>5610</v>
      </c>
      <c r="AC49" s="45"/>
    </row>
    <row r="50" spans="1:29" s="152" customFormat="1" ht="105" x14ac:dyDescent="0.25">
      <c r="A50" s="145">
        <v>93</v>
      </c>
      <c r="B50" s="146"/>
      <c r="C50" s="154" t="s">
        <v>165</v>
      </c>
      <c r="D50" s="156" t="s">
        <v>178</v>
      </c>
      <c r="E50" s="157" t="s">
        <v>109</v>
      </c>
      <c r="F50" s="158" t="s">
        <v>110</v>
      </c>
      <c r="G50" s="157" t="s">
        <v>111</v>
      </c>
      <c r="H50" s="149"/>
      <c r="I50" s="149" t="s">
        <v>112</v>
      </c>
      <c r="J50" s="148">
        <f t="shared" si="2"/>
        <v>5610</v>
      </c>
      <c r="K50" s="149"/>
      <c r="L50" s="150">
        <v>47849</v>
      </c>
      <c r="M50" s="150">
        <v>48213</v>
      </c>
      <c r="N50" s="20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>
        <v>5610</v>
      </c>
    </row>
    <row r="51" spans="1:29" ht="15.75" thickBot="1" x14ac:dyDescent="0.3">
      <c r="A51" s="1"/>
      <c r="B51" s="21"/>
      <c r="C51" s="31"/>
      <c r="D51" s="35"/>
      <c r="E51" s="31"/>
      <c r="F51" s="66"/>
      <c r="G51" s="31"/>
      <c r="H51" s="22"/>
      <c r="I51" s="22"/>
      <c r="J51" s="2"/>
      <c r="K51" s="22"/>
      <c r="L51" s="81"/>
      <c r="M51" s="81"/>
      <c r="N51" s="20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ht="15.75" thickBot="1" x14ac:dyDescent="0.3">
      <c r="A52" s="101"/>
      <c r="B52" s="59" t="s">
        <v>0</v>
      </c>
      <c r="C52" s="59"/>
      <c r="D52" s="59"/>
      <c r="E52" s="59"/>
      <c r="F52" s="59"/>
      <c r="G52" s="59"/>
      <c r="H52" s="59"/>
      <c r="I52" s="59"/>
      <c r="J52" s="59">
        <f>SUM(J12:J39)</f>
        <v>126490</v>
      </c>
      <c r="K52" s="59"/>
      <c r="L52" s="85"/>
      <c r="M52" s="85"/>
      <c r="N52" s="102"/>
      <c r="O52" s="103"/>
      <c r="P52" s="104"/>
      <c r="Q52" s="104"/>
      <c r="R52" s="104"/>
      <c r="S52" s="104"/>
      <c r="T52" s="105"/>
      <c r="U52" s="105"/>
      <c r="V52" s="105"/>
      <c r="W52" s="105"/>
      <c r="X52" s="105"/>
      <c r="Y52" s="105"/>
      <c r="Z52" s="105"/>
      <c r="AA52" s="105"/>
      <c r="AB52" s="105"/>
      <c r="AC52" s="106"/>
    </row>
    <row r="53" spans="1:29" x14ac:dyDescent="0.25">
      <c r="A53" s="24"/>
      <c r="B53" s="25"/>
      <c r="C53" s="25"/>
      <c r="D53" s="25"/>
      <c r="E53" s="25"/>
      <c r="F53" s="25"/>
      <c r="G53" s="25"/>
      <c r="H53" s="25"/>
      <c r="I53" s="26"/>
      <c r="L53" s="78"/>
      <c r="M53" s="78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</row>
    <row r="54" spans="1:29" x14ac:dyDescent="0.25">
      <c r="A54" s="201" t="s">
        <v>42</v>
      </c>
      <c r="B54" s="201"/>
      <c r="C54" s="201"/>
      <c r="D54" s="25"/>
      <c r="E54" s="25"/>
      <c r="F54" s="25"/>
      <c r="G54" s="25"/>
      <c r="H54" s="25"/>
      <c r="I54" s="26"/>
      <c r="L54" s="78"/>
      <c r="M54" s="78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</row>
    <row r="55" spans="1:29" x14ac:dyDescent="0.25">
      <c r="A55" s="10"/>
      <c r="B55" s="6"/>
      <c r="C55" s="40" t="s">
        <v>6</v>
      </c>
      <c r="D55" s="40" t="s">
        <v>5</v>
      </c>
      <c r="E55" s="10"/>
      <c r="F55" s="10"/>
      <c r="G55" s="10"/>
      <c r="H55" s="8"/>
      <c r="I55" s="11"/>
      <c r="J55" s="8"/>
      <c r="K55" s="11"/>
      <c r="L55" s="79"/>
      <c r="M55" s="80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2"/>
      <c r="B56" s="13" t="s">
        <v>43</v>
      </c>
      <c r="C56" s="14"/>
      <c r="D56" s="14"/>
      <c r="E56" s="14"/>
      <c r="F56" s="14"/>
      <c r="G56" s="14"/>
      <c r="H56" s="15"/>
      <c r="I56" s="9"/>
      <c r="J56" s="15"/>
      <c r="K56" s="9"/>
      <c r="L56" s="82"/>
      <c r="M56" s="77"/>
      <c r="N56" s="9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x14ac:dyDescent="0.25">
      <c r="A57" s="16"/>
      <c r="B57" s="17" t="s">
        <v>1</v>
      </c>
      <c r="C57" s="9"/>
      <c r="D57" s="9"/>
      <c r="E57" s="9"/>
      <c r="F57" s="9"/>
      <c r="G57" s="9"/>
      <c r="H57" s="15"/>
      <c r="I57" s="18"/>
      <c r="J57" s="15"/>
      <c r="K57" s="18"/>
      <c r="L57" s="82"/>
      <c r="M57" s="77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68"/>
    </row>
    <row r="58" spans="1:29" s="23" customFormat="1" x14ac:dyDescent="0.25">
      <c r="A58" s="1"/>
      <c r="B58" s="21"/>
      <c r="C58" s="2"/>
      <c r="D58" s="2"/>
      <c r="E58" s="2"/>
      <c r="F58" s="2"/>
      <c r="G58" s="2"/>
      <c r="H58" s="75"/>
      <c r="I58" s="22"/>
      <c r="J58" s="75"/>
      <c r="K58" s="22"/>
      <c r="L58" s="87"/>
      <c r="M58" s="81"/>
      <c r="N58" s="22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x14ac:dyDescent="0.25">
      <c r="A59" s="16"/>
      <c r="B59" s="17" t="s">
        <v>2</v>
      </c>
      <c r="C59" s="9"/>
      <c r="D59" s="9"/>
      <c r="E59" s="9"/>
      <c r="F59" s="9"/>
      <c r="G59" s="9"/>
      <c r="H59" s="18"/>
      <c r="I59" s="18"/>
      <c r="J59" s="18"/>
      <c r="K59" s="18"/>
      <c r="L59" s="77"/>
      <c r="M59" s="77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8"/>
    </row>
    <row r="60" spans="1:29" x14ac:dyDescent="0.25">
      <c r="A60" s="1"/>
      <c r="B60" s="21"/>
      <c r="C60" s="32"/>
      <c r="D60" s="2"/>
      <c r="E60" s="76"/>
      <c r="F60" s="76"/>
      <c r="G60" s="76"/>
      <c r="H60" s="22"/>
      <c r="I60" s="22"/>
      <c r="J60" s="2"/>
      <c r="K60" s="22"/>
      <c r="L60" s="81"/>
      <c r="M60" s="81"/>
      <c r="N60" s="37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x14ac:dyDescent="0.25">
      <c r="A61" s="16"/>
      <c r="B61" s="17" t="s">
        <v>3</v>
      </c>
      <c r="C61" s="9"/>
      <c r="D61" s="9"/>
      <c r="E61" s="9"/>
      <c r="F61" s="9"/>
      <c r="G61" s="9"/>
      <c r="H61" s="18"/>
      <c r="I61" s="18"/>
      <c r="J61" s="34"/>
      <c r="K61" s="18"/>
      <c r="L61" s="77"/>
      <c r="M61" s="77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68"/>
    </row>
    <row r="62" spans="1:29" s="152" customFormat="1" ht="120" x14ac:dyDescent="0.25">
      <c r="A62" s="145">
        <v>40</v>
      </c>
      <c r="B62" s="146"/>
      <c r="C62" s="154" t="s">
        <v>144</v>
      </c>
      <c r="D62" s="156" t="s">
        <v>145</v>
      </c>
      <c r="E62" s="76" t="s">
        <v>146</v>
      </c>
      <c r="F62" s="76" t="s">
        <v>147</v>
      </c>
      <c r="G62" s="76" t="s">
        <v>148</v>
      </c>
      <c r="H62" s="149"/>
      <c r="I62" s="149" t="s">
        <v>112</v>
      </c>
      <c r="J62" s="148">
        <f>SUM(O62:AC62)</f>
        <v>935</v>
      </c>
      <c r="K62" s="149"/>
      <c r="L62" s="150">
        <v>43556</v>
      </c>
      <c r="M62" s="150">
        <v>43830</v>
      </c>
      <c r="N62" s="20" t="s">
        <v>26</v>
      </c>
      <c r="O62" s="42"/>
      <c r="P62" s="43"/>
      <c r="Q62" s="43">
        <v>935</v>
      </c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152" customFormat="1" ht="120" x14ac:dyDescent="0.25">
      <c r="A63" s="145">
        <v>45</v>
      </c>
      <c r="B63" s="146"/>
      <c r="C63" s="154" t="s">
        <v>161</v>
      </c>
      <c r="D63" s="156" t="s">
        <v>159</v>
      </c>
      <c r="E63" s="76" t="s">
        <v>146</v>
      </c>
      <c r="F63" s="76" t="s">
        <v>147</v>
      </c>
      <c r="G63" s="76" t="s">
        <v>148</v>
      </c>
      <c r="H63" s="149"/>
      <c r="I63" s="149" t="s">
        <v>112</v>
      </c>
      <c r="J63" s="148">
        <f>SUM(O63:AC63)</f>
        <v>6377</v>
      </c>
      <c r="K63" s="149"/>
      <c r="L63" s="150">
        <v>43922</v>
      </c>
      <c r="M63" s="150">
        <v>44196</v>
      </c>
      <c r="N63" s="20" t="s">
        <v>26</v>
      </c>
      <c r="O63" s="42"/>
      <c r="P63" s="43"/>
      <c r="Q63" s="43"/>
      <c r="R63" s="43">
        <v>6377</v>
      </c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152" customFormat="1" ht="120" x14ac:dyDescent="0.25">
      <c r="A64" s="145">
        <v>46</v>
      </c>
      <c r="B64" s="146"/>
      <c r="C64" s="154" t="s">
        <v>160</v>
      </c>
      <c r="D64" s="156" t="s">
        <v>162</v>
      </c>
      <c r="E64" s="76" t="s">
        <v>146</v>
      </c>
      <c r="F64" s="76" t="s">
        <v>147</v>
      </c>
      <c r="G64" s="76" t="s">
        <v>148</v>
      </c>
      <c r="H64" s="149"/>
      <c r="I64" s="149" t="s">
        <v>112</v>
      </c>
      <c r="J64" s="148">
        <f>SUM(O64:AC64)</f>
        <v>19635</v>
      </c>
      <c r="K64" s="149"/>
      <c r="L64" s="150">
        <v>43922</v>
      </c>
      <c r="M64" s="150">
        <v>44196</v>
      </c>
      <c r="N64" s="20" t="s">
        <v>26</v>
      </c>
      <c r="O64" s="42"/>
      <c r="P64" s="43"/>
      <c r="Q64" s="43"/>
      <c r="R64" s="43">
        <v>19635</v>
      </c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 x14ac:dyDescent="0.25">
      <c r="A65" s="1"/>
      <c r="B65" s="21"/>
      <c r="C65" s="32"/>
      <c r="D65" s="2"/>
      <c r="E65" s="76"/>
      <c r="F65" s="76"/>
      <c r="G65" s="76"/>
      <c r="H65" s="22"/>
      <c r="I65" s="22"/>
      <c r="J65" s="2"/>
      <c r="K65" s="22"/>
      <c r="L65" s="81"/>
      <c r="M65" s="81"/>
      <c r="N65" s="37"/>
      <c r="O65" s="42"/>
      <c r="P65" s="43"/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x14ac:dyDescent="0.25">
      <c r="A66" s="16"/>
      <c r="B66" s="18" t="s">
        <v>45</v>
      </c>
      <c r="C66" s="9"/>
      <c r="D66" s="9"/>
      <c r="E66" s="9"/>
      <c r="F66" s="9"/>
      <c r="G66" s="9"/>
      <c r="H66" s="18"/>
      <c r="I66" s="18"/>
      <c r="J66" s="18"/>
      <c r="K66" s="18"/>
      <c r="L66" s="77"/>
      <c r="M66" s="77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68"/>
    </row>
    <row r="67" spans="1:29" s="23" customFormat="1" x14ac:dyDescent="0.25">
      <c r="A67" s="69"/>
      <c r="B67" s="70" t="s">
        <v>1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 x14ac:dyDescent="0.25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 x14ac:dyDescent="0.25">
      <c r="A69" s="69"/>
      <c r="B69" s="70" t="s">
        <v>2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s="152" customFormat="1" ht="105" x14ac:dyDescent="0.25">
      <c r="A70" s="145">
        <v>69</v>
      </c>
      <c r="B70" s="146"/>
      <c r="C70" s="148" t="s">
        <v>181</v>
      </c>
      <c r="D70" s="148" t="s">
        <v>182</v>
      </c>
      <c r="E70" s="164" t="s">
        <v>130</v>
      </c>
      <c r="F70" s="164" t="s">
        <v>183</v>
      </c>
      <c r="G70" s="157" t="s">
        <v>132</v>
      </c>
      <c r="H70" s="149"/>
      <c r="I70" s="149" t="s">
        <v>112</v>
      </c>
      <c r="J70" s="148">
        <f>SUM(O70:AC70)</f>
        <v>93500</v>
      </c>
      <c r="K70" s="149"/>
      <c r="L70" s="150">
        <v>45383</v>
      </c>
      <c r="M70" s="150">
        <v>46022</v>
      </c>
      <c r="N70" s="124" t="s">
        <v>27</v>
      </c>
      <c r="O70" s="42"/>
      <c r="P70" s="43"/>
      <c r="Q70" s="43"/>
      <c r="R70" s="43"/>
      <c r="S70" s="43"/>
      <c r="T70" s="44"/>
      <c r="U70" s="44"/>
      <c r="V70" s="44">
        <v>46750</v>
      </c>
      <c r="W70" s="44">
        <v>46750</v>
      </c>
      <c r="X70" s="44"/>
      <c r="Y70" s="44"/>
      <c r="Z70" s="44"/>
      <c r="AA70" s="44"/>
      <c r="AB70" s="44"/>
      <c r="AC70" s="45"/>
    </row>
    <row r="71" spans="1:29" x14ac:dyDescent="0.25">
      <c r="A71" s="1"/>
      <c r="B71" s="21"/>
      <c r="C71" s="2"/>
      <c r="D71" s="2"/>
      <c r="E71" s="2"/>
      <c r="F71" s="2"/>
      <c r="G71" s="2"/>
      <c r="H71" s="22"/>
      <c r="I71" s="22"/>
      <c r="J71" s="22"/>
      <c r="K71" s="22"/>
      <c r="L71" s="81"/>
      <c r="M71" s="81"/>
      <c r="N71" s="6"/>
      <c r="O71" s="42"/>
      <c r="P71" s="43"/>
      <c r="Q71" s="43"/>
      <c r="R71" s="43"/>
      <c r="S71" s="43"/>
      <c r="T71" s="44"/>
      <c r="U71" s="44"/>
      <c r="V71" s="44"/>
      <c r="W71" s="44"/>
      <c r="X71" s="44"/>
      <c r="Y71" s="44"/>
      <c r="Z71" s="44"/>
      <c r="AA71" s="44"/>
      <c r="AB71" s="44"/>
      <c r="AC71" s="45"/>
    </row>
    <row r="72" spans="1:29" s="23" customFormat="1" x14ac:dyDescent="0.25">
      <c r="A72" s="69"/>
      <c r="B72" s="70" t="s">
        <v>3</v>
      </c>
      <c r="C72" s="34"/>
      <c r="D72" s="34"/>
      <c r="E72" s="34"/>
      <c r="F72" s="34"/>
      <c r="G72" s="34"/>
      <c r="H72" s="71"/>
      <c r="I72" s="71"/>
      <c r="J72" s="71"/>
      <c r="K72" s="71"/>
      <c r="L72" s="86"/>
      <c r="M72" s="86"/>
      <c r="N72" s="73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2"/>
    </row>
    <row r="73" spans="1:29" ht="15.75" thickBot="1" x14ac:dyDescent="0.3">
      <c r="A73" s="93"/>
      <c r="B73" s="94"/>
      <c r="C73" s="96"/>
      <c r="D73" s="96"/>
      <c r="E73" s="96"/>
      <c r="F73" s="96"/>
      <c r="G73" s="96"/>
      <c r="H73" s="95"/>
      <c r="I73" s="95"/>
      <c r="J73" s="95"/>
      <c r="K73" s="95"/>
      <c r="L73" s="97"/>
      <c r="M73" s="97"/>
      <c r="N73" s="107"/>
      <c r="O73" s="98"/>
      <c r="P73" s="99"/>
      <c r="Q73" s="99"/>
      <c r="R73" s="99"/>
      <c r="S73" s="99"/>
      <c r="T73" s="100"/>
      <c r="U73" s="100"/>
      <c r="V73" s="100"/>
      <c r="W73" s="100"/>
      <c r="X73" s="100"/>
      <c r="Y73" s="100"/>
      <c r="Z73" s="100"/>
      <c r="AA73" s="100"/>
      <c r="AB73" s="100"/>
      <c r="AC73" s="89"/>
    </row>
    <row r="74" spans="1:29" ht="15.75" thickBot="1" x14ac:dyDescent="0.3">
      <c r="A74" s="115"/>
      <c r="B74" s="116" t="s">
        <v>46</v>
      </c>
      <c r="C74" s="117"/>
      <c r="D74" s="117"/>
      <c r="E74" s="117"/>
      <c r="F74" s="117"/>
      <c r="G74" s="117"/>
      <c r="H74" s="118"/>
      <c r="I74" s="118"/>
      <c r="J74" s="118">
        <f>SUM(J56:J73)</f>
        <v>120447</v>
      </c>
      <c r="K74" s="118"/>
      <c r="L74" s="119"/>
      <c r="M74" s="119"/>
      <c r="N74" s="102"/>
      <c r="O74" s="120"/>
      <c r="P74" s="121"/>
      <c r="Q74" s="121"/>
      <c r="R74" s="121"/>
      <c r="S74" s="121"/>
      <c r="T74" s="122"/>
      <c r="U74" s="122"/>
      <c r="V74" s="122"/>
      <c r="W74" s="122"/>
      <c r="X74" s="122"/>
      <c r="Y74" s="122"/>
      <c r="Z74" s="122"/>
      <c r="AA74" s="122"/>
      <c r="AB74" s="122"/>
      <c r="AC74" s="123"/>
    </row>
    <row r="75" spans="1:29" ht="15.75" thickBot="1" x14ac:dyDescent="0.3">
      <c r="A75" s="108"/>
      <c r="B75" s="109"/>
      <c r="C75" s="110"/>
      <c r="D75" s="110"/>
      <c r="E75" s="110"/>
      <c r="F75" s="110"/>
      <c r="G75" s="110"/>
      <c r="H75" s="111"/>
      <c r="I75" s="111"/>
      <c r="J75" s="112"/>
      <c r="K75" s="112"/>
      <c r="L75" s="113"/>
      <c r="M75" s="113"/>
      <c r="N75" s="112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114"/>
    </row>
    <row r="76" spans="1:29" x14ac:dyDescent="0.25">
      <c r="A76" s="201" t="s">
        <v>47</v>
      </c>
      <c r="B76" s="201"/>
      <c r="C76" s="201"/>
      <c r="D76" s="25"/>
      <c r="E76" s="25"/>
      <c r="F76" s="25"/>
      <c r="G76" s="25"/>
      <c r="H76" s="25"/>
      <c r="I76" s="26"/>
      <c r="L76" s="78"/>
      <c r="M76" s="78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</row>
    <row r="77" spans="1:29" x14ac:dyDescent="0.25">
      <c r="A77" s="10"/>
      <c r="B77" s="6"/>
      <c r="C77" s="40" t="s">
        <v>6</v>
      </c>
      <c r="D77" s="40" t="s">
        <v>5</v>
      </c>
      <c r="E77" s="10"/>
      <c r="F77" s="10"/>
      <c r="G77" s="10"/>
      <c r="H77" s="8"/>
      <c r="I77" s="11"/>
      <c r="J77" s="8"/>
      <c r="K77" s="11"/>
      <c r="L77" s="79"/>
      <c r="M77" s="80"/>
      <c r="N77" s="6"/>
      <c r="O77" s="42"/>
      <c r="P77" s="43"/>
      <c r="Q77" s="43"/>
      <c r="R77" s="43"/>
      <c r="S77" s="43"/>
      <c r="T77" s="44"/>
      <c r="U77" s="44"/>
      <c r="V77" s="44"/>
      <c r="W77" s="44"/>
      <c r="X77" s="44"/>
      <c r="Y77" s="44"/>
      <c r="Z77" s="44"/>
      <c r="AA77" s="44"/>
      <c r="AB77" s="44"/>
      <c r="AC77" s="45"/>
    </row>
    <row r="78" spans="1:29" x14ac:dyDescent="0.25">
      <c r="A78" s="12"/>
      <c r="B78" s="13" t="s">
        <v>48</v>
      </c>
      <c r="C78" s="14"/>
      <c r="D78" s="14"/>
      <c r="E78" s="14"/>
      <c r="F78" s="14"/>
      <c r="G78" s="14"/>
      <c r="H78" s="15"/>
      <c r="I78" s="9"/>
      <c r="J78" s="15"/>
      <c r="K78" s="9"/>
      <c r="L78" s="82"/>
      <c r="M78" s="77"/>
      <c r="N78" s="9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68"/>
    </row>
    <row r="79" spans="1:29" x14ac:dyDescent="0.25">
      <c r="A79" s="16"/>
      <c r="B79" s="17" t="s">
        <v>1</v>
      </c>
      <c r="C79" s="9"/>
      <c r="D79" s="9"/>
      <c r="E79" s="9"/>
      <c r="F79" s="9"/>
      <c r="G79" s="9"/>
      <c r="H79" s="15"/>
      <c r="I79" s="18"/>
      <c r="J79" s="15"/>
      <c r="K79" s="18"/>
      <c r="L79" s="82"/>
      <c r="M79" s="77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68"/>
    </row>
    <row r="80" spans="1:29" s="151" customFormat="1" ht="90" x14ac:dyDescent="0.25">
      <c r="A80" s="145">
        <v>2</v>
      </c>
      <c r="B80" s="146"/>
      <c r="C80" s="147" t="s">
        <v>93</v>
      </c>
      <c r="D80" s="148" t="s">
        <v>96</v>
      </c>
      <c r="E80" s="140" t="s">
        <v>97</v>
      </c>
      <c r="F80" s="140" t="s">
        <v>98</v>
      </c>
      <c r="G80" s="140" t="s">
        <v>99</v>
      </c>
      <c r="H80" s="149"/>
      <c r="I80" s="149" t="s">
        <v>93</v>
      </c>
      <c r="J80" s="148">
        <f>SUM(O80:AC80)</f>
        <v>14000</v>
      </c>
      <c r="K80" s="149"/>
      <c r="L80" s="150">
        <v>42736</v>
      </c>
      <c r="M80" s="150">
        <v>43100</v>
      </c>
      <c r="N80" s="141" t="s">
        <v>25</v>
      </c>
      <c r="O80" s="142">
        <v>14000</v>
      </c>
      <c r="P80" s="126"/>
      <c r="Q80" s="126"/>
      <c r="R80" s="126"/>
      <c r="S80" s="126"/>
      <c r="T80" s="143"/>
      <c r="U80" s="143"/>
      <c r="V80" s="143"/>
      <c r="W80" s="143"/>
      <c r="X80" s="143"/>
      <c r="Y80" s="143"/>
      <c r="Z80" s="143"/>
      <c r="AA80" s="143"/>
      <c r="AB80" s="143"/>
      <c r="AC80" s="144"/>
    </row>
    <row r="81" spans="1:29" s="151" customFormat="1" ht="90" x14ac:dyDescent="0.25">
      <c r="A81" s="145">
        <v>3</v>
      </c>
      <c r="B81" s="146"/>
      <c r="C81" s="147" t="s">
        <v>93</v>
      </c>
      <c r="D81" s="148" t="s">
        <v>100</v>
      </c>
      <c r="E81" s="140" t="s">
        <v>101</v>
      </c>
      <c r="F81" s="140" t="s">
        <v>102</v>
      </c>
      <c r="G81" s="140" t="s">
        <v>103</v>
      </c>
      <c r="H81" s="149"/>
      <c r="I81" s="149" t="s">
        <v>93</v>
      </c>
      <c r="J81" s="148">
        <f>SUM(O81:AC81)</f>
        <v>9000</v>
      </c>
      <c r="K81" s="149"/>
      <c r="L81" s="150">
        <v>42736</v>
      </c>
      <c r="M81" s="150">
        <v>43100</v>
      </c>
      <c r="N81" s="141" t="s">
        <v>25</v>
      </c>
      <c r="O81" s="142">
        <v>9000</v>
      </c>
      <c r="P81" s="126"/>
      <c r="Q81" s="126"/>
      <c r="R81" s="126"/>
      <c r="S81" s="126"/>
      <c r="T81" s="143"/>
      <c r="U81" s="143"/>
      <c r="V81" s="143"/>
      <c r="W81" s="143"/>
      <c r="X81" s="143"/>
      <c r="Y81" s="143"/>
      <c r="Z81" s="143"/>
      <c r="AA81" s="143"/>
      <c r="AB81" s="143"/>
      <c r="AC81" s="144"/>
    </row>
    <row r="82" spans="1:29" s="196" customFormat="1" ht="90" x14ac:dyDescent="0.25">
      <c r="A82" s="145">
        <v>4</v>
      </c>
      <c r="B82" s="192"/>
      <c r="C82" s="147" t="s">
        <v>93</v>
      </c>
      <c r="D82" s="148" t="s">
        <v>56</v>
      </c>
      <c r="E82" s="140" t="s">
        <v>97</v>
      </c>
      <c r="F82" s="140" t="s">
        <v>104</v>
      </c>
      <c r="G82" s="140" t="s">
        <v>99</v>
      </c>
      <c r="H82" s="149"/>
      <c r="I82" s="149" t="s">
        <v>93</v>
      </c>
      <c r="J82" s="148">
        <f>SUM(O82:AC82)</f>
        <v>23000</v>
      </c>
      <c r="K82" s="149"/>
      <c r="L82" s="150">
        <v>42736</v>
      </c>
      <c r="M82" s="150">
        <v>43100</v>
      </c>
      <c r="N82" s="198" t="s">
        <v>25</v>
      </c>
      <c r="O82" s="142">
        <v>23000</v>
      </c>
      <c r="P82" s="193"/>
      <c r="Q82" s="193"/>
      <c r="R82" s="193"/>
      <c r="S82" s="193"/>
      <c r="T82" s="194"/>
      <c r="U82" s="194"/>
      <c r="V82" s="194"/>
      <c r="W82" s="194"/>
      <c r="X82" s="194"/>
      <c r="Y82" s="194"/>
      <c r="Z82" s="194"/>
      <c r="AA82" s="194"/>
      <c r="AB82" s="194"/>
      <c r="AC82" s="195"/>
    </row>
    <row r="83" spans="1:29" s="196" customFormat="1" ht="90" x14ac:dyDescent="0.25">
      <c r="A83" s="145">
        <v>5</v>
      </c>
      <c r="B83" s="192"/>
      <c r="C83" s="147" t="s">
        <v>302</v>
      </c>
      <c r="D83" s="148" t="s">
        <v>301</v>
      </c>
      <c r="E83" s="189" t="s">
        <v>97</v>
      </c>
      <c r="F83" s="189" t="s">
        <v>104</v>
      </c>
      <c r="G83" s="189" t="s">
        <v>99</v>
      </c>
      <c r="H83" s="149"/>
      <c r="I83" s="149" t="s">
        <v>93</v>
      </c>
      <c r="J83" s="148">
        <v>903</v>
      </c>
      <c r="K83" s="149"/>
      <c r="L83" s="150">
        <v>42736</v>
      </c>
      <c r="M83" s="150">
        <v>43100</v>
      </c>
      <c r="N83" s="197" t="s">
        <v>25</v>
      </c>
      <c r="O83" s="142">
        <v>903</v>
      </c>
      <c r="P83" s="193"/>
      <c r="Q83" s="193"/>
      <c r="R83" s="193"/>
      <c r="S83" s="193"/>
      <c r="T83" s="194"/>
      <c r="U83" s="194"/>
      <c r="V83" s="194"/>
      <c r="W83" s="194"/>
      <c r="X83" s="194"/>
      <c r="Y83" s="194"/>
      <c r="Z83" s="194"/>
      <c r="AA83" s="194"/>
      <c r="AB83" s="194"/>
      <c r="AC83" s="195"/>
    </row>
    <row r="84" spans="1:29" s="151" customFormat="1" ht="90" x14ac:dyDescent="0.25">
      <c r="A84" s="145">
        <v>6</v>
      </c>
      <c r="B84" s="146"/>
      <c r="C84" s="153" t="s">
        <v>193</v>
      </c>
      <c r="D84" s="159" t="s">
        <v>194</v>
      </c>
      <c r="E84" s="140" t="s">
        <v>97</v>
      </c>
      <c r="F84" s="140" t="s">
        <v>104</v>
      </c>
      <c r="G84" s="140" t="s">
        <v>99</v>
      </c>
      <c r="H84" s="149"/>
      <c r="I84" s="149" t="s">
        <v>93</v>
      </c>
      <c r="J84" s="148">
        <f t="shared" ref="J84:J97" si="3">SUM(O84:AC84)</f>
        <v>5000</v>
      </c>
      <c r="K84" s="149"/>
      <c r="L84" s="150">
        <v>42736</v>
      </c>
      <c r="M84" s="150">
        <v>43100</v>
      </c>
      <c r="N84" s="190" t="s">
        <v>25</v>
      </c>
      <c r="O84" s="142">
        <v>5000</v>
      </c>
      <c r="P84" s="126"/>
      <c r="Q84" s="126"/>
      <c r="R84" s="126"/>
      <c r="S84" s="126"/>
      <c r="T84" s="143"/>
      <c r="U84" s="143"/>
      <c r="V84" s="143"/>
      <c r="W84" s="143"/>
      <c r="X84" s="143"/>
      <c r="Y84" s="143"/>
      <c r="Z84" s="143"/>
      <c r="AA84" s="143"/>
      <c r="AB84" s="143"/>
      <c r="AC84" s="144"/>
    </row>
    <row r="85" spans="1:29" s="151" customFormat="1" ht="90" x14ac:dyDescent="0.25">
      <c r="A85" s="145">
        <v>7</v>
      </c>
      <c r="B85" s="146"/>
      <c r="C85" s="147" t="s">
        <v>105</v>
      </c>
      <c r="D85" s="148" t="s">
        <v>55</v>
      </c>
      <c r="E85" s="140" t="s">
        <v>97</v>
      </c>
      <c r="F85" s="140" t="s">
        <v>104</v>
      </c>
      <c r="G85" s="140" t="s">
        <v>99</v>
      </c>
      <c r="H85" s="149"/>
      <c r="I85" s="149" t="s">
        <v>106</v>
      </c>
      <c r="J85" s="148">
        <f t="shared" si="3"/>
        <v>37400</v>
      </c>
      <c r="K85" s="149"/>
      <c r="L85" s="150">
        <v>42795</v>
      </c>
      <c r="M85" s="150">
        <v>42825</v>
      </c>
      <c r="N85" s="190" t="s">
        <v>25</v>
      </c>
      <c r="O85" s="142">
        <v>37400</v>
      </c>
      <c r="P85" s="126"/>
      <c r="Q85" s="126"/>
      <c r="R85" s="126"/>
      <c r="S85" s="126"/>
      <c r="T85" s="143"/>
      <c r="U85" s="143"/>
      <c r="V85" s="143"/>
      <c r="W85" s="143"/>
      <c r="X85" s="143"/>
      <c r="Y85" s="143"/>
      <c r="Z85" s="143"/>
      <c r="AA85" s="143"/>
      <c r="AB85" s="143"/>
      <c r="AC85" s="144"/>
    </row>
    <row r="86" spans="1:29" s="151" customFormat="1" ht="90" x14ac:dyDescent="0.25">
      <c r="A86" s="145">
        <v>94</v>
      </c>
      <c r="B86" s="146"/>
      <c r="C86" s="147" t="s">
        <v>195</v>
      </c>
      <c r="D86" s="148" t="s">
        <v>299</v>
      </c>
      <c r="E86" s="140" t="s">
        <v>97</v>
      </c>
      <c r="F86" s="140" t="s">
        <v>104</v>
      </c>
      <c r="G86" s="140" t="s">
        <v>99</v>
      </c>
      <c r="H86" s="149"/>
      <c r="I86" s="149" t="s">
        <v>93</v>
      </c>
      <c r="J86" s="148">
        <f t="shared" si="3"/>
        <v>3500</v>
      </c>
      <c r="K86" s="149"/>
      <c r="L86" s="150">
        <v>42736</v>
      </c>
      <c r="M86" s="150">
        <v>43100</v>
      </c>
      <c r="N86" s="190" t="s">
        <v>25</v>
      </c>
      <c r="O86" s="142">
        <v>3500</v>
      </c>
      <c r="P86" s="126"/>
      <c r="Q86" s="126"/>
      <c r="R86" s="126"/>
      <c r="S86" s="126"/>
      <c r="T86" s="143"/>
      <c r="U86" s="143"/>
      <c r="V86" s="143"/>
      <c r="W86" s="143"/>
      <c r="X86" s="143"/>
      <c r="Y86" s="143"/>
      <c r="Z86" s="143"/>
      <c r="AA86" s="143"/>
      <c r="AB86" s="143"/>
      <c r="AC86" s="144"/>
    </row>
    <row r="87" spans="1:29" s="152" customFormat="1" ht="105" x14ac:dyDescent="0.25">
      <c r="A87" s="145">
        <v>8</v>
      </c>
      <c r="B87" s="146"/>
      <c r="C87" s="147" t="s">
        <v>93</v>
      </c>
      <c r="D87" s="148" t="s">
        <v>113</v>
      </c>
      <c r="E87" s="76" t="s">
        <v>114</v>
      </c>
      <c r="F87" s="76" t="s">
        <v>115</v>
      </c>
      <c r="G87" s="76" t="s">
        <v>116</v>
      </c>
      <c r="H87" s="149"/>
      <c r="I87" s="149" t="s">
        <v>93</v>
      </c>
      <c r="J87" s="148">
        <f t="shared" si="3"/>
        <v>8000</v>
      </c>
      <c r="K87" s="149"/>
      <c r="L87" s="150">
        <v>42826</v>
      </c>
      <c r="M87" s="150">
        <v>43100</v>
      </c>
      <c r="N87" s="298" t="s">
        <v>25</v>
      </c>
      <c r="O87" s="42">
        <v>8000</v>
      </c>
      <c r="P87" s="43"/>
      <c r="Q87" s="43"/>
      <c r="R87" s="43"/>
      <c r="S87" s="43"/>
      <c r="T87" s="44"/>
      <c r="U87" s="44"/>
      <c r="V87" s="44"/>
      <c r="W87" s="44"/>
      <c r="X87" s="44"/>
      <c r="Y87" s="44"/>
      <c r="Z87" s="44"/>
      <c r="AA87" s="44"/>
      <c r="AB87" s="44"/>
      <c r="AC87" s="45"/>
    </row>
    <row r="88" spans="1:29" s="152" customFormat="1" ht="90" x14ac:dyDescent="0.25">
      <c r="A88" s="145">
        <v>9</v>
      </c>
      <c r="B88" s="146"/>
      <c r="C88" s="147" t="s">
        <v>93</v>
      </c>
      <c r="D88" s="159" t="s">
        <v>117</v>
      </c>
      <c r="E88" s="140" t="s">
        <v>97</v>
      </c>
      <c r="F88" s="140" t="s">
        <v>104</v>
      </c>
      <c r="G88" s="140" t="s">
        <v>99</v>
      </c>
      <c r="H88" s="149"/>
      <c r="I88" s="149" t="s">
        <v>93</v>
      </c>
      <c r="J88" s="148">
        <f t="shared" si="3"/>
        <v>3000</v>
      </c>
      <c r="K88" s="149"/>
      <c r="L88" s="150">
        <v>42826</v>
      </c>
      <c r="M88" s="150">
        <v>43100</v>
      </c>
      <c r="N88" s="298" t="s">
        <v>25</v>
      </c>
      <c r="O88" s="42">
        <v>3000</v>
      </c>
      <c r="P88" s="43"/>
      <c r="Q88" s="43"/>
      <c r="R88" s="43"/>
      <c r="S88" s="43"/>
      <c r="T88" s="44"/>
      <c r="U88" s="44"/>
      <c r="V88" s="44"/>
      <c r="W88" s="44"/>
      <c r="X88" s="44"/>
      <c r="Y88" s="44"/>
      <c r="Z88" s="44"/>
      <c r="AA88" s="44"/>
      <c r="AB88" s="44"/>
      <c r="AC88" s="45"/>
    </row>
    <row r="89" spans="1:29" s="152" customFormat="1" ht="75" x14ac:dyDescent="0.25">
      <c r="A89" s="145">
        <v>10</v>
      </c>
      <c r="B89" s="146"/>
      <c r="C89" s="147" t="s">
        <v>118</v>
      </c>
      <c r="D89" s="148" t="s">
        <v>119</v>
      </c>
      <c r="E89" s="140" t="s">
        <v>97</v>
      </c>
      <c r="F89" s="140" t="s">
        <v>120</v>
      </c>
      <c r="G89" s="140" t="s">
        <v>121</v>
      </c>
      <c r="H89" s="149"/>
      <c r="I89" s="149" t="s">
        <v>93</v>
      </c>
      <c r="J89" s="148">
        <f t="shared" si="3"/>
        <v>4000</v>
      </c>
      <c r="K89" s="149"/>
      <c r="L89" s="150">
        <v>42826</v>
      </c>
      <c r="M89" s="150">
        <v>43100</v>
      </c>
      <c r="N89" s="298" t="s">
        <v>25</v>
      </c>
      <c r="O89" s="42">
        <v>4000</v>
      </c>
      <c r="P89" s="43"/>
      <c r="Q89" s="43"/>
      <c r="R89" s="43"/>
      <c r="S89" s="43"/>
      <c r="T89" s="44"/>
      <c r="U89" s="44"/>
      <c r="V89" s="44"/>
      <c r="W89" s="44"/>
      <c r="X89" s="44"/>
      <c r="Y89" s="44"/>
      <c r="Z89" s="44"/>
      <c r="AA89" s="44"/>
      <c r="AB89" s="44"/>
      <c r="AC89" s="45"/>
    </row>
    <row r="90" spans="1:29" s="151" customFormat="1" ht="90" x14ac:dyDescent="0.25">
      <c r="A90" s="145">
        <v>22</v>
      </c>
      <c r="B90" s="146"/>
      <c r="C90" s="147" t="s">
        <v>93</v>
      </c>
      <c r="D90" s="148" t="s">
        <v>96</v>
      </c>
      <c r="E90" s="140" t="s">
        <v>97</v>
      </c>
      <c r="F90" s="140" t="s">
        <v>98</v>
      </c>
      <c r="G90" s="140" t="s">
        <v>99</v>
      </c>
      <c r="H90" s="149"/>
      <c r="I90" s="149" t="s">
        <v>93</v>
      </c>
      <c r="J90" s="148">
        <f t="shared" si="3"/>
        <v>32000</v>
      </c>
      <c r="K90" s="149"/>
      <c r="L90" s="150">
        <v>43101</v>
      </c>
      <c r="M90" s="150">
        <v>44561</v>
      </c>
      <c r="N90" s="141" t="s">
        <v>26</v>
      </c>
      <c r="O90" s="142"/>
      <c r="P90" s="126">
        <v>8000</v>
      </c>
      <c r="Q90" s="126">
        <v>8000</v>
      </c>
      <c r="R90" s="126">
        <v>8000</v>
      </c>
      <c r="S90" s="126">
        <v>8000</v>
      </c>
      <c r="T90" s="143"/>
      <c r="U90" s="143"/>
      <c r="V90" s="143"/>
      <c r="W90" s="143"/>
      <c r="X90" s="143"/>
      <c r="Y90" s="143"/>
      <c r="Z90" s="143"/>
      <c r="AA90" s="143"/>
      <c r="AB90" s="143"/>
      <c r="AC90" s="144"/>
    </row>
    <row r="91" spans="1:29" s="151" customFormat="1" ht="90" x14ac:dyDescent="0.25">
      <c r="A91" s="145">
        <v>23</v>
      </c>
      <c r="B91" s="146"/>
      <c r="C91" s="147" t="s">
        <v>93</v>
      </c>
      <c r="D91" s="148" t="s">
        <v>100</v>
      </c>
      <c r="E91" s="140" t="s">
        <v>101</v>
      </c>
      <c r="F91" s="140" t="s">
        <v>102</v>
      </c>
      <c r="G91" s="140" t="s">
        <v>103</v>
      </c>
      <c r="H91" s="149"/>
      <c r="I91" s="149" t="s">
        <v>93</v>
      </c>
      <c r="J91" s="148">
        <f t="shared" si="3"/>
        <v>22700</v>
      </c>
      <c r="K91" s="149"/>
      <c r="L91" s="150">
        <v>43101</v>
      </c>
      <c r="M91" s="150">
        <v>44561</v>
      </c>
      <c r="N91" s="141" t="s">
        <v>26</v>
      </c>
      <c r="O91" s="142"/>
      <c r="P91" s="126">
        <v>5675</v>
      </c>
      <c r="Q91" s="126">
        <v>5675</v>
      </c>
      <c r="R91" s="126">
        <v>5675</v>
      </c>
      <c r="S91" s="126">
        <v>5675</v>
      </c>
      <c r="T91" s="143"/>
      <c r="U91" s="143"/>
      <c r="V91" s="143"/>
      <c r="W91" s="143"/>
      <c r="X91" s="143"/>
      <c r="Y91" s="143"/>
      <c r="Z91" s="143"/>
      <c r="AA91" s="143"/>
      <c r="AB91" s="143"/>
      <c r="AC91" s="144"/>
    </row>
    <row r="92" spans="1:29" s="151" customFormat="1" ht="90" x14ac:dyDescent="0.25">
      <c r="A92" s="145">
        <v>24</v>
      </c>
      <c r="B92" s="146"/>
      <c r="C92" s="147" t="s">
        <v>93</v>
      </c>
      <c r="D92" s="148" t="s">
        <v>56</v>
      </c>
      <c r="E92" s="140" t="s">
        <v>97</v>
      </c>
      <c r="F92" s="140" t="s">
        <v>104</v>
      </c>
      <c r="G92" s="140" t="s">
        <v>99</v>
      </c>
      <c r="H92" s="149"/>
      <c r="I92" s="149" t="s">
        <v>93</v>
      </c>
      <c r="J92" s="148">
        <f t="shared" si="3"/>
        <v>215732</v>
      </c>
      <c r="K92" s="149"/>
      <c r="L92" s="150">
        <v>43101</v>
      </c>
      <c r="M92" s="150">
        <v>44561</v>
      </c>
      <c r="N92" s="141" t="s">
        <v>26</v>
      </c>
      <c r="O92" s="142"/>
      <c r="P92" s="126">
        <v>37481</v>
      </c>
      <c r="Q92" s="126">
        <v>54426</v>
      </c>
      <c r="R92" s="126">
        <v>58724</v>
      </c>
      <c r="S92" s="126">
        <v>65101</v>
      </c>
      <c r="T92" s="143"/>
      <c r="U92" s="143"/>
      <c r="V92" s="143"/>
      <c r="W92" s="143"/>
      <c r="X92" s="143"/>
      <c r="Y92" s="143"/>
      <c r="Z92" s="143"/>
      <c r="AA92" s="143"/>
      <c r="AB92" s="143"/>
      <c r="AC92" s="144"/>
    </row>
    <row r="93" spans="1:29" s="152" customFormat="1" ht="105" x14ac:dyDescent="0.25">
      <c r="A93" s="145">
        <v>28</v>
      </c>
      <c r="B93" s="146"/>
      <c r="C93" s="175" t="s">
        <v>140</v>
      </c>
      <c r="D93" s="88" t="s">
        <v>141</v>
      </c>
      <c r="E93" s="167" t="s">
        <v>142</v>
      </c>
      <c r="F93" s="166" t="s">
        <v>143</v>
      </c>
      <c r="G93" s="76" t="s">
        <v>51</v>
      </c>
      <c r="H93" s="149"/>
      <c r="I93" s="149" t="s">
        <v>93</v>
      </c>
      <c r="J93" s="148">
        <f t="shared" si="3"/>
        <v>21000</v>
      </c>
      <c r="K93" s="149"/>
      <c r="L93" s="150">
        <v>43191</v>
      </c>
      <c r="M93" s="150">
        <v>43465</v>
      </c>
      <c r="N93" s="37" t="s">
        <v>26</v>
      </c>
      <c r="O93" s="42"/>
      <c r="P93" s="43">
        <v>21000</v>
      </c>
      <c r="Q93" s="43"/>
      <c r="R93" s="43"/>
      <c r="S93" s="43"/>
      <c r="T93" s="44"/>
      <c r="U93" s="44"/>
      <c r="V93" s="44"/>
      <c r="W93" s="44"/>
      <c r="X93" s="44"/>
      <c r="Y93" s="44"/>
      <c r="Z93" s="44"/>
      <c r="AA93" s="44"/>
      <c r="AB93" s="44"/>
      <c r="AC93" s="45"/>
    </row>
    <row r="94" spans="1:29" s="152" customFormat="1" ht="105" x14ac:dyDescent="0.25">
      <c r="A94" s="145">
        <v>29</v>
      </c>
      <c r="B94" s="146"/>
      <c r="C94" s="147" t="s">
        <v>93</v>
      </c>
      <c r="D94" s="148" t="s">
        <v>113</v>
      </c>
      <c r="E94" s="76" t="s">
        <v>114</v>
      </c>
      <c r="F94" s="76" t="s">
        <v>115</v>
      </c>
      <c r="G94" s="76" t="s">
        <v>116</v>
      </c>
      <c r="H94" s="149"/>
      <c r="I94" s="149" t="s">
        <v>93</v>
      </c>
      <c r="J94" s="148">
        <f t="shared" si="3"/>
        <v>32000</v>
      </c>
      <c r="K94" s="149"/>
      <c r="L94" s="150">
        <v>43191</v>
      </c>
      <c r="M94" s="150">
        <v>44561</v>
      </c>
      <c r="N94" s="37" t="s">
        <v>26</v>
      </c>
      <c r="O94" s="42"/>
      <c r="P94" s="43">
        <v>8000</v>
      </c>
      <c r="Q94" s="43">
        <v>8000</v>
      </c>
      <c r="R94" s="43">
        <v>8000</v>
      </c>
      <c r="S94" s="43">
        <v>8000</v>
      </c>
      <c r="T94" s="44"/>
      <c r="U94" s="44"/>
      <c r="V94" s="44"/>
      <c r="W94" s="44"/>
      <c r="X94" s="44"/>
      <c r="Y94" s="44"/>
      <c r="Z94" s="44"/>
      <c r="AA94" s="44"/>
      <c r="AB94" s="44"/>
      <c r="AC94" s="45"/>
    </row>
    <row r="95" spans="1:29" s="152" customFormat="1" ht="90" x14ac:dyDescent="0.25">
      <c r="A95" s="145">
        <v>30</v>
      </c>
      <c r="B95" s="146"/>
      <c r="C95" s="147" t="s">
        <v>93</v>
      </c>
      <c r="D95" s="159" t="s">
        <v>117</v>
      </c>
      <c r="E95" s="140" t="s">
        <v>97</v>
      </c>
      <c r="F95" s="140" t="s">
        <v>104</v>
      </c>
      <c r="G95" s="140" t="s">
        <v>99</v>
      </c>
      <c r="H95" s="149"/>
      <c r="I95" s="149" t="s">
        <v>93</v>
      </c>
      <c r="J95" s="148">
        <f t="shared" si="3"/>
        <v>12000</v>
      </c>
      <c r="K95" s="149"/>
      <c r="L95" s="150">
        <v>43191</v>
      </c>
      <c r="M95" s="150">
        <v>44561</v>
      </c>
      <c r="N95" s="37" t="s">
        <v>26</v>
      </c>
      <c r="O95" s="42"/>
      <c r="P95" s="43">
        <v>3000</v>
      </c>
      <c r="Q95" s="43">
        <v>3000</v>
      </c>
      <c r="R95" s="43">
        <v>3000</v>
      </c>
      <c r="S95" s="43">
        <v>3000</v>
      </c>
      <c r="T95" s="44"/>
      <c r="U95" s="44"/>
      <c r="V95" s="44"/>
      <c r="W95" s="44"/>
      <c r="X95" s="44"/>
      <c r="Y95" s="44"/>
      <c r="Z95" s="44"/>
      <c r="AA95" s="44"/>
      <c r="AB95" s="44"/>
      <c r="AC95" s="45"/>
    </row>
    <row r="96" spans="1:29" s="151" customFormat="1" ht="90" x14ac:dyDescent="0.25">
      <c r="A96" s="145">
        <v>41</v>
      </c>
      <c r="B96" s="146"/>
      <c r="C96" s="147" t="s">
        <v>149</v>
      </c>
      <c r="D96" s="148" t="s">
        <v>150</v>
      </c>
      <c r="E96" s="140" t="s">
        <v>97</v>
      </c>
      <c r="F96" s="140" t="s">
        <v>104</v>
      </c>
      <c r="G96" s="140" t="s">
        <v>99</v>
      </c>
      <c r="H96" s="149"/>
      <c r="I96" s="149" t="s">
        <v>106</v>
      </c>
      <c r="J96" s="148">
        <f t="shared" si="3"/>
        <v>9350</v>
      </c>
      <c r="K96" s="149"/>
      <c r="L96" s="150">
        <v>43556</v>
      </c>
      <c r="M96" s="150">
        <v>43585</v>
      </c>
      <c r="N96" s="141" t="s">
        <v>26</v>
      </c>
      <c r="O96" s="142"/>
      <c r="P96" s="126"/>
      <c r="Q96" s="126">
        <v>9350</v>
      </c>
      <c r="R96" s="126"/>
      <c r="S96" s="126"/>
      <c r="T96" s="143"/>
      <c r="U96" s="143"/>
      <c r="V96" s="143"/>
      <c r="W96" s="143"/>
      <c r="X96" s="143"/>
      <c r="Y96" s="143"/>
      <c r="Z96" s="143"/>
      <c r="AA96" s="143"/>
      <c r="AB96" s="143"/>
      <c r="AC96" s="144"/>
    </row>
    <row r="97" spans="1:29" s="151" customFormat="1" ht="90" x14ac:dyDescent="0.25">
      <c r="A97" s="145">
        <v>47</v>
      </c>
      <c r="B97" s="146"/>
      <c r="C97" s="153" t="s">
        <v>163</v>
      </c>
      <c r="D97" s="148" t="s">
        <v>164</v>
      </c>
      <c r="E97" s="140" t="s">
        <v>97</v>
      </c>
      <c r="F97" s="140" t="s">
        <v>104</v>
      </c>
      <c r="G97" s="140" t="s">
        <v>99</v>
      </c>
      <c r="H97" s="149"/>
      <c r="I97" s="149" t="s">
        <v>106</v>
      </c>
      <c r="J97" s="148">
        <f t="shared" si="3"/>
        <v>19635</v>
      </c>
      <c r="K97" s="149"/>
      <c r="L97" s="150">
        <v>44287</v>
      </c>
      <c r="M97" s="150">
        <v>44316</v>
      </c>
      <c r="N97" s="141" t="s">
        <v>26</v>
      </c>
      <c r="O97" s="142"/>
      <c r="P97" s="126"/>
      <c r="Q97" s="126"/>
      <c r="R97" s="126"/>
      <c r="S97" s="126">
        <v>19635</v>
      </c>
      <c r="T97" s="143"/>
      <c r="U97" s="143"/>
      <c r="V97" s="143"/>
      <c r="W97" s="143"/>
      <c r="X97" s="143"/>
      <c r="Y97" s="143"/>
      <c r="Z97" s="143"/>
      <c r="AA97" s="143"/>
      <c r="AB97" s="143"/>
      <c r="AC97" s="144"/>
    </row>
    <row r="98" spans="1:29" s="151" customFormat="1" ht="90" x14ac:dyDescent="0.25">
      <c r="A98" s="145">
        <v>49</v>
      </c>
      <c r="B98" s="146"/>
      <c r="C98" s="153" t="s">
        <v>169</v>
      </c>
      <c r="D98" s="148" t="s">
        <v>170</v>
      </c>
      <c r="E98" s="140" t="s">
        <v>97</v>
      </c>
      <c r="F98" s="140" t="s">
        <v>104</v>
      </c>
      <c r="G98" s="140" t="s">
        <v>99</v>
      </c>
      <c r="H98" s="149"/>
      <c r="I98" s="149" t="s">
        <v>106</v>
      </c>
      <c r="J98" s="148">
        <f t="shared" ref="J98:J107" si="4">SUM(O98:AC98)</f>
        <v>20570</v>
      </c>
      <c r="K98" s="149"/>
      <c r="L98" s="150">
        <v>44652</v>
      </c>
      <c r="M98" s="150">
        <v>44926</v>
      </c>
      <c r="N98" s="141" t="s">
        <v>27</v>
      </c>
      <c r="O98" s="142"/>
      <c r="P98" s="126"/>
      <c r="Q98" s="126"/>
      <c r="R98" s="126"/>
      <c r="S98" s="126"/>
      <c r="T98" s="143">
        <v>20570</v>
      </c>
      <c r="U98" s="143"/>
      <c r="V98" s="143"/>
      <c r="W98" s="143"/>
      <c r="X98" s="143"/>
      <c r="Y98" s="143"/>
      <c r="Z98" s="143"/>
      <c r="AA98" s="143"/>
      <c r="AB98" s="143"/>
      <c r="AC98" s="144"/>
    </row>
    <row r="99" spans="1:29" s="151" customFormat="1" ht="90" x14ac:dyDescent="0.25">
      <c r="A99" s="145">
        <v>61</v>
      </c>
      <c r="B99" s="146"/>
      <c r="C99" s="147" t="s">
        <v>93</v>
      </c>
      <c r="D99" s="148" t="s">
        <v>96</v>
      </c>
      <c r="E99" s="140" t="s">
        <v>97</v>
      </c>
      <c r="F99" s="140" t="s">
        <v>98</v>
      </c>
      <c r="G99" s="140" t="s">
        <v>99</v>
      </c>
      <c r="H99" s="149"/>
      <c r="I99" s="149" t="s">
        <v>93</v>
      </c>
      <c r="J99" s="148">
        <f t="shared" si="4"/>
        <v>80000</v>
      </c>
      <c r="K99" s="149"/>
      <c r="L99" s="150">
        <v>44562</v>
      </c>
      <c r="M99" s="150">
        <v>48213</v>
      </c>
      <c r="N99" s="141" t="s">
        <v>27</v>
      </c>
      <c r="O99" s="142"/>
      <c r="P99" s="126"/>
      <c r="Q99" s="126"/>
      <c r="R99" s="126"/>
      <c r="S99" s="126"/>
      <c r="T99" s="143">
        <v>8000</v>
      </c>
      <c r="U99" s="143">
        <v>8000</v>
      </c>
      <c r="V99" s="143">
        <v>8000</v>
      </c>
      <c r="W99" s="143">
        <v>8000</v>
      </c>
      <c r="X99" s="143">
        <v>8000</v>
      </c>
      <c r="Y99" s="143">
        <v>8000</v>
      </c>
      <c r="Z99" s="143">
        <v>8000</v>
      </c>
      <c r="AA99" s="143">
        <v>8000</v>
      </c>
      <c r="AB99" s="143">
        <v>8000</v>
      </c>
      <c r="AC99" s="144">
        <v>8000</v>
      </c>
    </row>
    <row r="100" spans="1:29" s="151" customFormat="1" ht="90" x14ac:dyDescent="0.25">
      <c r="A100" s="145">
        <v>62</v>
      </c>
      <c r="B100" s="146"/>
      <c r="C100" s="147" t="s">
        <v>93</v>
      </c>
      <c r="D100" s="148" t="s">
        <v>100</v>
      </c>
      <c r="E100" s="140" t="s">
        <v>101</v>
      </c>
      <c r="F100" s="140" t="s">
        <v>102</v>
      </c>
      <c r="G100" s="140" t="s">
        <v>103</v>
      </c>
      <c r="H100" s="149"/>
      <c r="I100" s="149" t="s">
        <v>93</v>
      </c>
      <c r="J100" s="148">
        <f t="shared" si="4"/>
        <v>56750</v>
      </c>
      <c r="K100" s="149"/>
      <c r="L100" s="150">
        <v>44562</v>
      </c>
      <c r="M100" s="150">
        <v>48213</v>
      </c>
      <c r="N100" s="141" t="s">
        <v>27</v>
      </c>
      <c r="O100" s="142"/>
      <c r="P100" s="126"/>
      <c r="Q100" s="126"/>
      <c r="R100" s="126"/>
      <c r="S100" s="126"/>
      <c r="T100" s="143">
        <v>5675</v>
      </c>
      <c r="U100" s="143">
        <v>5675</v>
      </c>
      <c r="V100" s="143">
        <v>5675</v>
      </c>
      <c r="W100" s="143">
        <v>5675</v>
      </c>
      <c r="X100" s="143">
        <v>5675</v>
      </c>
      <c r="Y100" s="143">
        <v>5675</v>
      </c>
      <c r="Z100" s="143">
        <v>5675</v>
      </c>
      <c r="AA100" s="143">
        <v>5675</v>
      </c>
      <c r="AB100" s="143">
        <v>5675</v>
      </c>
      <c r="AC100" s="144">
        <v>5675</v>
      </c>
    </row>
    <row r="101" spans="1:29" s="151" customFormat="1" ht="90" x14ac:dyDescent="0.25">
      <c r="A101" s="145">
        <v>63</v>
      </c>
      <c r="B101" s="146"/>
      <c r="C101" s="147" t="s">
        <v>93</v>
      </c>
      <c r="D101" s="148" t="s">
        <v>56</v>
      </c>
      <c r="E101" s="140" t="s">
        <v>97</v>
      </c>
      <c r="F101" s="140" t="s">
        <v>104</v>
      </c>
      <c r="G101" s="140" t="s">
        <v>99</v>
      </c>
      <c r="H101" s="149"/>
      <c r="I101" s="149" t="s">
        <v>93</v>
      </c>
      <c r="J101" s="148">
        <f t="shared" si="4"/>
        <v>318711</v>
      </c>
      <c r="K101" s="149"/>
      <c r="L101" s="150">
        <v>44562</v>
      </c>
      <c r="M101" s="150">
        <v>48213</v>
      </c>
      <c r="N101" s="141" t="s">
        <v>27</v>
      </c>
      <c r="O101" s="142"/>
      <c r="P101" s="126"/>
      <c r="Q101" s="126"/>
      <c r="R101" s="126"/>
      <c r="S101" s="126"/>
      <c r="T101" s="143">
        <v>35181</v>
      </c>
      <c r="U101" s="143">
        <v>27140</v>
      </c>
      <c r="V101" s="143">
        <v>29945</v>
      </c>
      <c r="W101" s="143">
        <v>29945</v>
      </c>
      <c r="X101" s="143">
        <v>31815</v>
      </c>
      <c r="Y101" s="143">
        <v>24335</v>
      </c>
      <c r="Z101" s="143">
        <v>50515</v>
      </c>
      <c r="AA101" s="143">
        <v>29945</v>
      </c>
      <c r="AB101" s="143">
        <v>29945</v>
      </c>
      <c r="AC101" s="144">
        <v>29945</v>
      </c>
    </row>
    <row r="102" spans="1:29" s="152" customFormat="1" ht="105" x14ac:dyDescent="0.25">
      <c r="A102" s="145">
        <v>64</v>
      </c>
      <c r="B102" s="146"/>
      <c r="C102" s="147" t="s">
        <v>93</v>
      </c>
      <c r="D102" s="148" t="s">
        <v>113</v>
      </c>
      <c r="E102" s="76" t="s">
        <v>114</v>
      </c>
      <c r="F102" s="76" t="s">
        <v>115</v>
      </c>
      <c r="G102" s="76" t="s">
        <v>116</v>
      </c>
      <c r="H102" s="149"/>
      <c r="I102" s="149" t="s">
        <v>93</v>
      </c>
      <c r="J102" s="148">
        <f t="shared" si="4"/>
        <v>80000</v>
      </c>
      <c r="K102" s="149"/>
      <c r="L102" s="150">
        <v>44562</v>
      </c>
      <c r="M102" s="150">
        <v>48213</v>
      </c>
      <c r="N102" s="141" t="s">
        <v>27</v>
      </c>
      <c r="O102" s="42"/>
      <c r="P102" s="43"/>
      <c r="Q102" s="43"/>
      <c r="R102" s="43"/>
      <c r="S102" s="43"/>
      <c r="T102" s="44">
        <v>8000</v>
      </c>
      <c r="U102" s="44">
        <v>8000</v>
      </c>
      <c r="V102" s="44">
        <v>8000</v>
      </c>
      <c r="W102" s="44">
        <v>8000</v>
      </c>
      <c r="X102" s="44">
        <v>8000</v>
      </c>
      <c r="Y102" s="44">
        <v>8000</v>
      </c>
      <c r="Z102" s="44">
        <v>8000</v>
      </c>
      <c r="AA102" s="44">
        <v>8000</v>
      </c>
      <c r="AB102" s="44">
        <v>8000</v>
      </c>
      <c r="AC102" s="45">
        <v>8000</v>
      </c>
    </row>
    <row r="103" spans="1:29" s="152" customFormat="1" ht="90" x14ac:dyDescent="0.25">
      <c r="A103" s="145">
        <v>65</v>
      </c>
      <c r="B103" s="146"/>
      <c r="C103" s="147" t="s">
        <v>93</v>
      </c>
      <c r="D103" s="159" t="s">
        <v>117</v>
      </c>
      <c r="E103" s="140" t="s">
        <v>97</v>
      </c>
      <c r="F103" s="140" t="s">
        <v>104</v>
      </c>
      <c r="G103" s="140" t="s">
        <v>99</v>
      </c>
      <c r="H103" s="149"/>
      <c r="I103" s="149" t="s">
        <v>93</v>
      </c>
      <c r="J103" s="148">
        <f t="shared" si="4"/>
        <v>30000</v>
      </c>
      <c r="K103" s="149"/>
      <c r="L103" s="150">
        <v>44562</v>
      </c>
      <c r="M103" s="150">
        <v>48213</v>
      </c>
      <c r="N103" s="141" t="s">
        <v>27</v>
      </c>
      <c r="O103" s="42"/>
      <c r="P103" s="43"/>
      <c r="Q103" s="43"/>
      <c r="R103" s="43"/>
      <c r="S103" s="43"/>
      <c r="T103" s="44">
        <v>3000</v>
      </c>
      <c r="U103" s="44">
        <v>3000</v>
      </c>
      <c r="V103" s="44">
        <v>3000</v>
      </c>
      <c r="W103" s="44">
        <v>3000</v>
      </c>
      <c r="X103" s="44">
        <v>3000</v>
      </c>
      <c r="Y103" s="44">
        <v>3000</v>
      </c>
      <c r="Z103" s="44">
        <v>3000</v>
      </c>
      <c r="AA103" s="44">
        <v>3000</v>
      </c>
      <c r="AB103" s="44">
        <v>3000</v>
      </c>
      <c r="AC103" s="45">
        <v>3000</v>
      </c>
    </row>
    <row r="104" spans="1:29" s="151" customFormat="1" ht="90" x14ac:dyDescent="0.25">
      <c r="A104" s="145">
        <v>68</v>
      </c>
      <c r="B104" s="146"/>
      <c r="C104" s="147" t="s">
        <v>179</v>
      </c>
      <c r="D104" s="148" t="s">
        <v>180</v>
      </c>
      <c r="E104" s="140" t="s">
        <v>97</v>
      </c>
      <c r="F104" s="140" t="s">
        <v>104</v>
      </c>
      <c r="G104" s="140" t="s">
        <v>99</v>
      </c>
      <c r="H104" s="149"/>
      <c r="I104" s="149" t="s">
        <v>106</v>
      </c>
      <c r="J104" s="148">
        <f t="shared" si="4"/>
        <v>49555</v>
      </c>
      <c r="K104" s="149"/>
      <c r="L104" s="150">
        <v>45017</v>
      </c>
      <c r="M104" s="150">
        <v>45046</v>
      </c>
      <c r="N104" s="141" t="s">
        <v>27</v>
      </c>
      <c r="O104" s="142"/>
      <c r="P104" s="126"/>
      <c r="Q104" s="126"/>
      <c r="R104" s="126"/>
      <c r="S104" s="126"/>
      <c r="T104" s="143"/>
      <c r="U104" s="143">
        <v>49555</v>
      </c>
      <c r="V104" s="143"/>
      <c r="W104" s="143"/>
      <c r="X104" s="143"/>
      <c r="Y104" s="143"/>
      <c r="Z104" s="143"/>
      <c r="AA104" s="143"/>
      <c r="AB104" s="143"/>
      <c r="AC104" s="144"/>
    </row>
    <row r="105" spans="1:29" s="151" customFormat="1" ht="90" x14ac:dyDescent="0.25">
      <c r="A105" s="145">
        <v>74</v>
      </c>
      <c r="B105" s="146"/>
      <c r="C105" s="147" t="s">
        <v>171</v>
      </c>
      <c r="D105" s="148" t="s">
        <v>184</v>
      </c>
      <c r="E105" s="140" t="s">
        <v>97</v>
      </c>
      <c r="F105" s="140" t="s">
        <v>104</v>
      </c>
      <c r="G105" s="140" t="s">
        <v>99</v>
      </c>
      <c r="H105" s="149"/>
      <c r="I105" s="149" t="s">
        <v>106</v>
      </c>
      <c r="J105" s="148">
        <f t="shared" si="4"/>
        <v>39270</v>
      </c>
      <c r="K105" s="149"/>
      <c r="L105" s="150">
        <v>46113</v>
      </c>
      <c r="M105" s="150">
        <v>46142</v>
      </c>
      <c r="N105" s="141" t="s">
        <v>27</v>
      </c>
      <c r="O105" s="142"/>
      <c r="P105" s="126"/>
      <c r="Q105" s="126"/>
      <c r="R105" s="126"/>
      <c r="S105" s="126"/>
      <c r="T105" s="143"/>
      <c r="U105" s="143"/>
      <c r="V105" s="143"/>
      <c r="W105" s="143"/>
      <c r="X105" s="143">
        <v>39270</v>
      </c>
      <c r="Y105" s="143"/>
      <c r="Z105" s="143"/>
      <c r="AA105" s="143"/>
      <c r="AB105" s="143"/>
      <c r="AC105" s="144"/>
    </row>
    <row r="106" spans="1:29" s="151" customFormat="1" ht="90" x14ac:dyDescent="0.25">
      <c r="A106" s="145">
        <v>83</v>
      </c>
      <c r="B106" s="146"/>
      <c r="C106" s="153" t="s">
        <v>188</v>
      </c>
      <c r="D106" s="148" t="s">
        <v>189</v>
      </c>
      <c r="E106" s="140" t="s">
        <v>97</v>
      </c>
      <c r="F106" s="140" t="s">
        <v>104</v>
      </c>
      <c r="G106" s="140" t="s">
        <v>99</v>
      </c>
      <c r="H106" s="149"/>
      <c r="I106" s="149" t="s">
        <v>106</v>
      </c>
      <c r="J106" s="148">
        <f t="shared" si="4"/>
        <v>23375</v>
      </c>
      <c r="K106" s="149"/>
      <c r="L106" s="150">
        <v>46844</v>
      </c>
      <c r="M106" s="150">
        <v>46873</v>
      </c>
      <c r="N106" s="141" t="s">
        <v>27</v>
      </c>
      <c r="O106" s="142"/>
      <c r="P106" s="126"/>
      <c r="Q106" s="126"/>
      <c r="R106" s="126"/>
      <c r="S106" s="126"/>
      <c r="T106" s="143"/>
      <c r="U106" s="143"/>
      <c r="V106" s="143"/>
      <c r="W106" s="143"/>
      <c r="X106" s="143"/>
      <c r="Y106" s="143"/>
      <c r="Z106" s="143">
        <v>23375</v>
      </c>
      <c r="AA106" s="143"/>
      <c r="AB106" s="143"/>
      <c r="AC106" s="144"/>
    </row>
    <row r="107" spans="1:29" s="151" customFormat="1" ht="90" x14ac:dyDescent="0.25">
      <c r="A107" s="145">
        <v>87</v>
      </c>
      <c r="B107" s="146"/>
      <c r="C107" s="153" t="s">
        <v>190</v>
      </c>
      <c r="D107" s="148" t="s">
        <v>55</v>
      </c>
      <c r="E107" s="140" t="s">
        <v>97</v>
      </c>
      <c r="F107" s="140" t="s">
        <v>104</v>
      </c>
      <c r="G107" s="140" t="s">
        <v>99</v>
      </c>
      <c r="H107" s="149"/>
      <c r="I107" s="149" t="s">
        <v>106</v>
      </c>
      <c r="J107" s="148">
        <f t="shared" si="4"/>
        <v>140250</v>
      </c>
      <c r="K107" s="149"/>
      <c r="L107" s="150">
        <v>47209</v>
      </c>
      <c r="M107" s="150">
        <v>47968</v>
      </c>
      <c r="N107" s="141" t="s">
        <v>27</v>
      </c>
      <c r="O107" s="142"/>
      <c r="P107" s="126"/>
      <c r="Q107" s="126"/>
      <c r="R107" s="126"/>
      <c r="S107" s="126"/>
      <c r="T107" s="143"/>
      <c r="U107" s="143"/>
      <c r="V107" s="143"/>
      <c r="W107" s="143"/>
      <c r="X107" s="143"/>
      <c r="Y107" s="143"/>
      <c r="Z107" s="143"/>
      <c r="AA107" s="143">
        <v>46750</v>
      </c>
      <c r="AB107" s="143">
        <v>46750</v>
      </c>
      <c r="AC107" s="144">
        <v>46750</v>
      </c>
    </row>
    <row r="108" spans="1:29" s="23" customFormat="1" x14ac:dyDescent="0.25">
      <c r="A108" s="1"/>
      <c r="B108" s="21"/>
      <c r="C108" s="2"/>
      <c r="D108" s="2"/>
      <c r="E108" s="2"/>
      <c r="F108" s="2"/>
      <c r="G108" s="2"/>
      <c r="H108" s="75"/>
      <c r="I108" s="22"/>
      <c r="J108" s="75"/>
      <c r="K108" s="22"/>
      <c r="L108" s="87"/>
      <c r="M108" s="81"/>
      <c r="N108" s="22"/>
      <c r="O108" s="42"/>
      <c r="P108" s="43"/>
      <c r="Q108" s="43"/>
      <c r="R108" s="43"/>
      <c r="S108" s="43"/>
      <c r="T108" s="44"/>
      <c r="U108" s="44"/>
      <c r="V108" s="44"/>
      <c r="W108" s="44"/>
      <c r="X108" s="44"/>
      <c r="Y108" s="44"/>
      <c r="Z108" s="44"/>
      <c r="AA108" s="44"/>
      <c r="AB108" s="44"/>
      <c r="AC108" s="45"/>
    </row>
    <row r="109" spans="1:29" x14ac:dyDescent="0.25">
      <c r="A109" s="16"/>
      <c r="B109" s="17" t="s">
        <v>2</v>
      </c>
      <c r="C109" s="9"/>
      <c r="D109" s="9"/>
      <c r="E109" s="9"/>
      <c r="F109" s="9"/>
      <c r="G109" s="9"/>
      <c r="H109" s="18"/>
      <c r="I109" s="18"/>
      <c r="J109" s="18"/>
      <c r="K109" s="18"/>
      <c r="L109" s="77"/>
      <c r="M109" s="77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68"/>
    </row>
    <row r="110" spans="1:29" x14ac:dyDescent="0.25">
      <c r="A110" s="1"/>
      <c r="B110" s="21"/>
      <c r="C110" s="32"/>
      <c r="D110" s="2"/>
      <c r="E110" s="76"/>
      <c r="F110" s="76"/>
      <c r="G110" s="76"/>
      <c r="H110" s="22"/>
      <c r="I110" s="22"/>
      <c r="J110" s="2"/>
      <c r="K110" s="22"/>
      <c r="L110" s="81"/>
      <c r="M110" s="81"/>
      <c r="N110" s="37"/>
      <c r="O110" s="42"/>
      <c r="P110" s="43"/>
      <c r="Q110" s="43"/>
      <c r="R110" s="43"/>
      <c r="S110" s="43"/>
      <c r="T110" s="44"/>
      <c r="U110" s="44"/>
      <c r="V110" s="44"/>
      <c r="W110" s="44"/>
      <c r="X110" s="44"/>
      <c r="Y110" s="44"/>
      <c r="Z110" s="44"/>
      <c r="AA110" s="44"/>
      <c r="AB110" s="44"/>
      <c r="AC110" s="45"/>
    </row>
    <row r="111" spans="1:29" x14ac:dyDescent="0.25">
      <c r="A111" s="16"/>
      <c r="B111" s="17" t="s">
        <v>3</v>
      </c>
      <c r="C111" s="9"/>
      <c r="D111" s="9"/>
      <c r="E111" s="9"/>
      <c r="F111" s="9"/>
      <c r="G111" s="9"/>
      <c r="H111" s="18"/>
      <c r="I111" s="18"/>
      <c r="J111" s="34"/>
      <c r="K111" s="18"/>
      <c r="L111" s="77"/>
      <c r="M111" s="77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68"/>
    </row>
    <row r="112" spans="1:29" x14ac:dyDescent="0.25">
      <c r="A112" s="1"/>
      <c r="B112" s="21"/>
      <c r="C112" s="32"/>
      <c r="D112" s="2"/>
      <c r="E112" s="76"/>
      <c r="F112" s="76"/>
      <c r="G112" s="76"/>
      <c r="H112" s="22"/>
      <c r="I112" s="22"/>
      <c r="J112" s="2"/>
      <c r="K112" s="22"/>
      <c r="L112" s="81"/>
      <c r="M112" s="81"/>
      <c r="N112" s="37"/>
      <c r="O112" s="42"/>
      <c r="P112" s="43"/>
      <c r="Q112" s="43"/>
      <c r="R112" s="43"/>
      <c r="S112" s="43"/>
      <c r="T112" s="44"/>
      <c r="U112" s="44"/>
      <c r="V112" s="44"/>
      <c r="W112" s="44"/>
      <c r="X112" s="44"/>
      <c r="Y112" s="44"/>
      <c r="Z112" s="44"/>
      <c r="AA112" s="44"/>
      <c r="AB112" s="44"/>
      <c r="AC112" s="45"/>
    </row>
    <row r="113" spans="1:29" x14ac:dyDescent="0.25">
      <c r="A113" s="16"/>
      <c r="B113" s="18" t="s">
        <v>49</v>
      </c>
      <c r="C113" s="9"/>
      <c r="D113" s="9"/>
      <c r="E113" s="9"/>
      <c r="F113" s="9"/>
      <c r="G113" s="9"/>
      <c r="H113" s="18"/>
      <c r="I113" s="18"/>
      <c r="J113" s="18"/>
      <c r="K113" s="18"/>
      <c r="L113" s="77"/>
      <c r="M113" s="77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68"/>
    </row>
    <row r="114" spans="1:29" s="23" customFormat="1" x14ac:dyDescent="0.25">
      <c r="A114" s="69"/>
      <c r="B114" s="70" t="s">
        <v>1</v>
      </c>
      <c r="C114" s="34"/>
      <c r="D114" s="34"/>
      <c r="E114" s="34"/>
      <c r="F114" s="34"/>
      <c r="G114" s="34"/>
      <c r="H114" s="71"/>
      <c r="I114" s="71"/>
      <c r="J114" s="71"/>
      <c r="K114" s="71"/>
      <c r="L114" s="86"/>
      <c r="M114" s="86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71"/>
      <c r="AC114" s="72"/>
    </row>
    <row r="115" spans="1:29" s="152" customFormat="1" ht="120" x14ac:dyDescent="0.25">
      <c r="A115" s="145">
        <v>82</v>
      </c>
      <c r="B115" s="146"/>
      <c r="C115" s="154" t="s">
        <v>151</v>
      </c>
      <c r="D115" s="156" t="s">
        <v>54</v>
      </c>
      <c r="E115" s="76" t="s">
        <v>137</v>
      </c>
      <c r="F115" s="164" t="s">
        <v>138</v>
      </c>
      <c r="G115" s="157" t="s">
        <v>139</v>
      </c>
      <c r="H115" s="149"/>
      <c r="I115" s="149" t="s">
        <v>112</v>
      </c>
      <c r="J115" s="148">
        <f>SUM(O115:AC115)</f>
        <v>46750</v>
      </c>
      <c r="K115" s="149"/>
      <c r="L115" s="150">
        <v>46388</v>
      </c>
      <c r="M115" s="150">
        <v>46752</v>
      </c>
      <c r="N115" s="20" t="s">
        <v>27</v>
      </c>
      <c r="O115" s="42"/>
      <c r="P115" s="43"/>
      <c r="Q115" s="43"/>
      <c r="R115" s="43"/>
      <c r="S115" s="43"/>
      <c r="T115" s="44"/>
      <c r="U115" s="44"/>
      <c r="V115" s="44"/>
      <c r="W115" s="44"/>
      <c r="X115" s="44"/>
      <c r="Y115" s="44">
        <v>46750</v>
      </c>
      <c r="Z115" s="44"/>
      <c r="AA115" s="44"/>
      <c r="AB115" s="44"/>
      <c r="AC115" s="45"/>
    </row>
    <row r="116" spans="1:29" x14ac:dyDescent="0.25">
      <c r="A116" s="1"/>
      <c r="B116" s="21"/>
      <c r="C116" s="2"/>
      <c r="D116" s="2"/>
      <c r="E116" s="2"/>
      <c r="F116" s="2"/>
      <c r="G116" s="2"/>
      <c r="H116" s="22"/>
      <c r="I116" s="22"/>
      <c r="J116" s="22"/>
      <c r="K116" s="22"/>
      <c r="L116" s="81"/>
      <c r="M116" s="81"/>
      <c r="N116" s="6"/>
      <c r="O116" s="42"/>
      <c r="P116" s="43"/>
      <c r="Q116" s="43"/>
      <c r="R116" s="43"/>
      <c r="S116" s="43"/>
      <c r="T116" s="44"/>
      <c r="U116" s="44"/>
      <c r="V116" s="44"/>
      <c r="W116" s="44"/>
      <c r="X116" s="44"/>
      <c r="Y116" s="44"/>
      <c r="Z116" s="44"/>
      <c r="AA116" s="44"/>
      <c r="AB116" s="44"/>
      <c r="AC116" s="45"/>
    </row>
    <row r="117" spans="1:29" s="23" customFormat="1" x14ac:dyDescent="0.25">
      <c r="A117" s="69"/>
      <c r="B117" s="70" t="s">
        <v>2</v>
      </c>
      <c r="C117" s="34"/>
      <c r="D117" s="34"/>
      <c r="E117" s="34"/>
      <c r="F117" s="34"/>
      <c r="G117" s="34"/>
      <c r="H117" s="71"/>
      <c r="I117" s="71"/>
      <c r="J117" s="71"/>
      <c r="K117" s="71"/>
      <c r="L117" s="86"/>
      <c r="M117" s="86"/>
      <c r="N117" s="73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  <c r="Z117" s="71"/>
      <c r="AA117" s="71"/>
      <c r="AB117" s="71"/>
      <c r="AC117" s="72"/>
    </row>
    <row r="118" spans="1:29" s="152" customFormat="1" ht="105" x14ac:dyDescent="0.25">
      <c r="A118" s="145">
        <v>25</v>
      </c>
      <c r="B118" s="146"/>
      <c r="C118" s="154" t="s">
        <v>129</v>
      </c>
      <c r="D118" s="156" t="s">
        <v>52</v>
      </c>
      <c r="E118" s="76" t="s">
        <v>130</v>
      </c>
      <c r="F118" s="164" t="s">
        <v>131</v>
      </c>
      <c r="G118" s="157" t="s">
        <v>132</v>
      </c>
      <c r="H118" s="149"/>
      <c r="I118" s="149" t="s">
        <v>112</v>
      </c>
      <c r="J118" s="148">
        <f>SUM(O118:AC118)</f>
        <v>14025</v>
      </c>
      <c r="K118" s="149"/>
      <c r="L118" s="150">
        <v>43191</v>
      </c>
      <c r="M118" s="150">
        <v>43465</v>
      </c>
      <c r="N118" s="20" t="s">
        <v>26</v>
      </c>
      <c r="O118" s="42"/>
      <c r="P118" s="43">
        <v>14025</v>
      </c>
      <c r="Q118" s="43"/>
      <c r="R118" s="43"/>
      <c r="S118" s="43"/>
      <c r="T118" s="44"/>
      <c r="U118" s="44"/>
      <c r="V118" s="44"/>
      <c r="W118" s="44"/>
      <c r="X118" s="44"/>
      <c r="Y118" s="44"/>
      <c r="Z118" s="44"/>
      <c r="AA118" s="44"/>
      <c r="AB118" s="44"/>
      <c r="AC118" s="45"/>
    </row>
    <row r="119" spans="1:29" s="152" customFormat="1" ht="105" x14ac:dyDescent="0.25">
      <c r="A119" s="145">
        <v>42</v>
      </c>
      <c r="B119" s="146"/>
      <c r="C119" s="154" t="s">
        <v>151</v>
      </c>
      <c r="D119" s="156" t="s">
        <v>52</v>
      </c>
      <c r="E119" s="76" t="s">
        <v>130</v>
      </c>
      <c r="F119" s="164" t="s">
        <v>131</v>
      </c>
      <c r="G119" s="157" t="s">
        <v>132</v>
      </c>
      <c r="H119" s="149"/>
      <c r="I119" s="149" t="s">
        <v>112</v>
      </c>
      <c r="J119" s="148">
        <f>SUM(O119:AC119)</f>
        <v>14025</v>
      </c>
      <c r="K119" s="149"/>
      <c r="L119" s="150">
        <v>43466</v>
      </c>
      <c r="M119" s="150">
        <v>43830</v>
      </c>
      <c r="N119" s="20" t="s">
        <v>26</v>
      </c>
      <c r="O119" s="42"/>
      <c r="P119" s="43"/>
      <c r="Q119" s="43">
        <v>14025</v>
      </c>
      <c r="R119" s="43"/>
      <c r="S119" s="43"/>
      <c r="T119" s="44"/>
      <c r="U119" s="44"/>
      <c r="V119" s="44"/>
      <c r="W119" s="44"/>
      <c r="X119" s="44"/>
      <c r="Y119" s="44"/>
      <c r="Z119" s="44"/>
      <c r="AA119" s="44"/>
      <c r="AB119" s="44"/>
      <c r="AC119" s="45"/>
    </row>
    <row r="120" spans="1:29" x14ac:dyDescent="0.25">
      <c r="A120" s="1"/>
      <c r="B120" s="21"/>
      <c r="C120" s="2"/>
      <c r="D120" s="2"/>
      <c r="E120" s="2"/>
      <c r="F120" s="2"/>
      <c r="G120" s="2"/>
      <c r="H120" s="22"/>
      <c r="I120" s="22"/>
      <c r="J120" s="22"/>
      <c r="K120" s="22"/>
      <c r="L120" s="81"/>
      <c r="M120" s="81"/>
      <c r="N120" s="6"/>
      <c r="O120" s="42"/>
      <c r="P120" s="43"/>
      <c r="Q120" s="43"/>
      <c r="R120" s="43"/>
      <c r="S120" s="43"/>
      <c r="T120" s="44"/>
      <c r="U120" s="44"/>
      <c r="V120" s="44"/>
      <c r="W120" s="44"/>
      <c r="X120" s="44"/>
      <c r="Y120" s="44"/>
      <c r="Z120" s="44"/>
      <c r="AA120" s="44"/>
      <c r="AB120" s="44"/>
      <c r="AC120" s="45"/>
    </row>
    <row r="121" spans="1:29" s="23" customFormat="1" x14ac:dyDescent="0.25">
      <c r="A121" s="69"/>
      <c r="B121" s="70" t="s">
        <v>3</v>
      </c>
      <c r="C121" s="34"/>
      <c r="D121" s="34"/>
      <c r="E121" s="34"/>
      <c r="F121" s="34"/>
      <c r="G121" s="34"/>
      <c r="H121" s="71"/>
      <c r="I121" s="71"/>
      <c r="J121" s="71"/>
      <c r="K121" s="71"/>
      <c r="L121" s="86"/>
      <c r="M121" s="86"/>
      <c r="N121" s="73"/>
      <c r="O121" s="71"/>
      <c r="P121" s="71"/>
      <c r="Q121" s="71"/>
      <c r="R121" s="71"/>
      <c r="S121" s="71"/>
      <c r="T121" s="71"/>
      <c r="U121" s="71"/>
      <c r="V121" s="71"/>
      <c r="W121" s="71"/>
      <c r="X121" s="71"/>
      <c r="Y121" s="71"/>
      <c r="Z121" s="71"/>
      <c r="AA121" s="71"/>
      <c r="AB121" s="71"/>
      <c r="AC121" s="72"/>
    </row>
    <row r="122" spans="1:29" x14ac:dyDescent="0.25">
      <c r="A122" s="1"/>
      <c r="B122" s="21"/>
      <c r="C122" s="2"/>
      <c r="D122" s="2"/>
      <c r="E122" s="2"/>
      <c r="F122" s="2"/>
      <c r="G122" s="2"/>
      <c r="H122" s="22"/>
      <c r="I122" s="22"/>
      <c r="J122" s="22"/>
      <c r="K122" s="22"/>
      <c r="L122" s="81"/>
      <c r="M122" s="81"/>
      <c r="N122" s="6"/>
      <c r="O122" s="42"/>
      <c r="P122" s="43"/>
      <c r="Q122" s="43"/>
      <c r="R122" s="43"/>
      <c r="S122" s="43"/>
      <c r="T122" s="44"/>
      <c r="U122" s="44"/>
      <c r="V122" s="44"/>
      <c r="W122" s="44"/>
      <c r="X122" s="44"/>
      <c r="Y122" s="44"/>
      <c r="Z122" s="44"/>
      <c r="AA122" s="44"/>
      <c r="AB122" s="44"/>
      <c r="AC122" s="45"/>
    </row>
    <row r="123" spans="1:29" x14ac:dyDescent="0.25">
      <c r="A123" s="16"/>
      <c r="B123" s="18" t="s">
        <v>50</v>
      </c>
      <c r="C123" s="9"/>
      <c r="D123" s="9"/>
      <c r="E123" s="9"/>
      <c r="F123" s="9"/>
      <c r="G123" s="9"/>
      <c r="H123" s="18"/>
      <c r="I123" s="18"/>
      <c r="J123" s="18"/>
      <c r="K123" s="18"/>
      <c r="L123" s="77"/>
      <c r="M123" s="77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68"/>
    </row>
    <row r="124" spans="1:29" s="23" customFormat="1" x14ac:dyDescent="0.25">
      <c r="A124" s="69"/>
      <c r="B124" s="70" t="s">
        <v>1</v>
      </c>
      <c r="C124" s="34"/>
      <c r="D124" s="34"/>
      <c r="E124" s="34"/>
      <c r="F124" s="34"/>
      <c r="G124" s="34"/>
      <c r="H124" s="71"/>
      <c r="I124" s="71"/>
      <c r="J124" s="71"/>
      <c r="K124" s="71"/>
      <c r="L124" s="86"/>
      <c r="M124" s="86"/>
      <c r="N124" s="71"/>
      <c r="O124" s="71"/>
      <c r="P124" s="71"/>
      <c r="Q124" s="71"/>
      <c r="R124" s="71"/>
      <c r="S124" s="71"/>
      <c r="T124" s="71"/>
      <c r="U124" s="71"/>
      <c r="V124" s="71"/>
      <c r="W124" s="71"/>
      <c r="X124" s="71"/>
      <c r="Y124" s="71"/>
      <c r="Z124" s="71"/>
      <c r="AA124" s="71"/>
      <c r="AB124" s="71"/>
      <c r="AC124" s="72"/>
    </row>
    <row r="125" spans="1:29" s="152" customFormat="1" ht="135" x14ac:dyDescent="0.25">
      <c r="A125" s="145">
        <v>27</v>
      </c>
      <c r="B125" s="146"/>
      <c r="C125" s="154" t="s">
        <v>135</v>
      </c>
      <c r="D125" s="156" t="s">
        <v>136</v>
      </c>
      <c r="E125" s="76" t="s">
        <v>137</v>
      </c>
      <c r="F125" s="76" t="s">
        <v>138</v>
      </c>
      <c r="G125" s="76" t="s">
        <v>139</v>
      </c>
      <c r="H125" s="149"/>
      <c r="I125" s="149" t="s">
        <v>112</v>
      </c>
      <c r="J125" s="148">
        <f>SUM(O125:AC125)</f>
        <v>6545</v>
      </c>
      <c r="K125" s="149"/>
      <c r="L125" s="150">
        <v>43101</v>
      </c>
      <c r="M125" s="150">
        <v>43465</v>
      </c>
      <c r="N125" s="20" t="s">
        <v>26</v>
      </c>
      <c r="O125" s="42"/>
      <c r="P125" s="43">
        <v>6545</v>
      </c>
      <c r="Q125" s="43"/>
      <c r="R125" s="43"/>
      <c r="S125" s="43"/>
      <c r="T125" s="44"/>
      <c r="U125" s="44"/>
      <c r="V125" s="44"/>
      <c r="W125" s="44"/>
      <c r="X125" s="44"/>
      <c r="Y125" s="44"/>
      <c r="Z125" s="44"/>
      <c r="AA125" s="44"/>
      <c r="AB125" s="44"/>
      <c r="AC125" s="45"/>
    </row>
    <row r="126" spans="1:29" x14ac:dyDescent="0.25">
      <c r="A126" s="1"/>
      <c r="B126" s="21"/>
      <c r="C126" s="2"/>
      <c r="D126" s="2"/>
      <c r="E126" s="2"/>
      <c r="F126" s="2"/>
      <c r="G126" s="2"/>
      <c r="H126" s="22"/>
      <c r="I126" s="22"/>
      <c r="J126" s="22"/>
      <c r="K126" s="22"/>
      <c r="L126" s="81"/>
      <c r="M126" s="81"/>
      <c r="N126" s="6"/>
      <c r="O126" s="42"/>
      <c r="P126" s="43"/>
      <c r="Q126" s="43"/>
      <c r="R126" s="43"/>
      <c r="S126" s="43"/>
      <c r="T126" s="44"/>
      <c r="U126" s="44"/>
      <c r="V126" s="44"/>
      <c r="W126" s="44"/>
      <c r="X126" s="44"/>
      <c r="Y126" s="44"/>
      <c r="Z126" s="44"/>
      <c r="AA126" s="44"/>
      <c r="AB126" s="44"/>
      <c r="AC126" s="45"/>
    </row>
    <row r="127" spans="1:29" s="23" customFormat="1" x14ac:dyDescent="0.25">
      <c r="A127" s="69"/>
      <c r="B127" s="70" t="s">
        <v>2</v>
      </c>
      <c r="C127" s="34"/>
      <c r="D127" s="34"/>
      <c r="E127" s="34"/>
      <c r="F127" s="34"/>
      <c r="G127" s="34"/>
      <c r="H127" s="71"/>
      <c r="I127" s="71"/>
      <c r="J127" s="71"/>
      <c r="K127" s="71"/>
      <c r="L127" s="86"/>
      <c r="M127" s="86"/>
      <c r="N127" s="73"/>
      <c r="O127" s="71"/>
      <c r="P127" s="71"/>
      <c r="Q127" s="71"/>
      <c r="R127" s="71"/>
      <c r="S127" s="71"/>
      <c r="T127" s="71"/>
      <c r="U127" s="71"/>
      <c r="V127" s="71"/>
      <c r="W127" s="71"/>
      <c r="X127" s="71"/>
      <c r="Y127" s="71"/>
      <c r="Z127" s="71"/>
      <c r="AA127" s="71"/>
      <c r="AB127" s="71"/>
      <c r="AC127" s="72"/>
    </row>
    <row r="128" spans="1:29" s="152" customFormat="1" ht="120" x14ac:dyDescent="0.25">
      <c r="A128" s="145">
        <v>44</v>
      </c>
      <c r="B128" s="146"/>
      <c r="C128" s="157" t="s">
        <v>156</v>
      </c>
      <c r="D128" s="157" t="s">
        <v>157</v>
      </c>
      <c r="E128" s="76" t="s">
        <v>153</v>
      </c>
      <c r="F128" s="164" t="s">
        <v>154</v>
      </c>
      <c r="G128" s="157" t="s">
        <v>155</v>
      </c>
      <c r="H128" s="149"/>
      <c r="I128" s="149" t="s">
        <v>93</v>
      </c>
      <c r="J128" s="148">
        <f>SUM(O128:AC128)</f>
        <v>3000</v>
      </c>
      <c r="K128" s="149"/>
      <c r="L128" s="150">
        <v>43556</v>
      </c>
      <c r="M128" s="150">
        <v>43830</v>
      </c>
      <c r="N128" s="20" t="s">
        <v>26</v>
      </c>
      <c r="O128" s="42"/>
      <c r="P128" s="43"/>
      <c r="Q128" s="43">
        <v>3000</v>
      </c>
      <c r="R128" s="43"/>
      <c r="S128" s="43"/>
      <c r="T128" s="44"/>
      <c r="U128" s="44"/>
      <c r="V128" s="44"/>
      <c r="W128" s="44"/>
      <c r="X128" s="44"/>
      <c r="Y128" s="44"/>
      <c r="Z128" s="44"/>
      <c r="AA128" s="44"/>
      <c r="AB128" s="44"/>
      <c r="AC128" s="45"/>
    </row>
    <row r="129" spans="1:29" s="152" customFormat="1" ht="120" x14ac:dyDescent="0.25">
      <c r="A129" s="145">
        <v>50</v>
      </c>
      <c r="B129" s="146"/>
      <c r="C129" s="154" t="s">
        <v>171</v>
      </c>
      <c r="D129" s="157" t="s">
        <v>172</v>
      </c>
      <c r="E129" s="76" t="s">
        <v>153</v>
      </c>
      <c r="F129" s="164" t="s">
        <v>154</v>
      </c>
      <c r="G129" s="157" t="s">
        <v>155</v>
      </c>
      <c r="H129" s="149"/>
      <c r="I129" s="149" t="s">
        <v>112</v>
      </c>
      <c r="J129" s="148">
        <f>SUM(O129:AC129)</f>
        <v>23375</v>
      </c>
      <c r="K129" s="149"/>
      <c r="L129" s="150">
        <v>44562</v>
      </c>
      <c r="M129" s="150">
        <v>44926</v>
      </c>
      <c r="N129" s="20" t="s">
        <v>27</v>
      </c>
      <c r="O129" s="42"/>
      <c r="P129" s="43"/>
      <c r="Q129" s="43"/>
      <c r="R129" s="43"/>
      <c r="S129" s="43"/>
      <c r="T129" s="44">
        <v>23375</v>
      </c>
      <c r="U129" s="44"/>
      <c r="V129" s="44"/>
      <c r="W129" s="44"/>
      <c r="X129" s="44"/>
      <c r="Y129" s="44"/>
      <c r="Z129" s="44"/>
      <c r="AA129" s="44"/>
      <c r="AB129" s="44"/>
      <c r="AC129" s="45"/>
    </row>
    <row r="130" spans="1:29" s="152" customFormat="1" ht="120" x14ac:dyDescent="0.25">
      <c r="A130" s="145">
        <v>77</v>
      </c>
      <c r="B130" s="146"/>
      <c r="C130" s="154" t="s">
        <v>185</v>
      </c>
      <c r="D130" s="157" t="s">
        <v>186</v>
      </c>
      <c r="E130" s="76" t="s">
        <v>153</v>
      </c>
      <c r="F130" s="164" t="s">
        <v>154</v>
      </c>
      <c r="G130" s="157" t="s">
        <v>155</v>
      </c>
      <c r="H130" s="149"/>
      <c r="I130" s="149" t="s">
        <v>112</v>
      </c>
      <c r="J130" s="148">
        <f>SUM(O130:AC130)</f>
        <v>2805</v>
      </c>
      <c r="K130" s="149"/>
      <c r="L130" s="150">
        <v>46023</v>
      </c>
      <c r="M130" s="150">
        <v>46387</v>
      </c>
      <c r="N130" s="20" t="s">
        <v>27</v>
      </c>
      <c r="O130" s="42"/>
      <c r="P130" s="43"/>
      <c r="Q130" s="43"/>
      <c r="R130" s="43"/>
      <c r="S130" s="43"/>
      <c r="T130" s="44"/>
      <c r="U130" s="44"/>
      <c r="V130" s="44"/>
      <c r="W130" s="44"/>
      <c r="X130" s="44">
        <v>2805</v>
      </c>
      <c r="Y130" s="44"/>
      <c r="Z130" s="44"/>
      <c r="AA130" s="44"/>
      <c r="AB130" s="44"/>
      <c r="AC130" s="45"/>
    </row>
    <row r="131" spans="1:29" s="152" customFormat="1" ht="120" x14ac:dyDescent="0.25">
      <c r="A131" s="145">
        <v>84</v>
      </c>
      <c r="B131" s="146"/>
      <c r="C131" s="154" t="s">
        <v>191</v>
      </c>
      <c r="D131" s="157" t="s">
        <v>192</v>
      </c>
      <c r="E131" s="76" t="s">
        <v>153</v>
      </c>
      <c r="F131" s="164" t="s">
        <v>154</v>
      </c>
      <c r="G131" s="157" t="s">
        <v>155</v>
      </c>
      <c r="H131" s="149"/>
      <c r="I131" s="149" t="s">
        <v>112</v>
      </c>
      <c r="J131" s="148">
        <f>SUM(O131:AC131)</f>
        <v>2805</v>
      </c>
      <c r="K131" s="149"/>
      <c r="L131" s="150">
        <v>46753</v>
      </c>
      <c r="M131" s="150">
        <v>47118</v>
      </c>
      <c r="N131" s="20" t="s">
        <v>27</v>
      </c>
      <c r="O131" s="42"/>
      <c r="P131" s="43"/>
      <c r="Q131" s="43"/>
      <c r="R131" s="43"/>
      <c r="S131" s="43"/>
      <c r="T131" s="44"/>
      <c r="U131" s="44"/>
      <c r="V131" s="44"/>
      <c r="W131" s="44"/>
      <c r="X131" s="44"/>
      <c r="Y131" s="44"/>
      <c r="Z131" s="44">
        <v>2805</v>
      </c>
      <c r="AA131" s="44"/>
      <c r="AB131" s="44"/>
      <c r="AC131" s="45"/>
    </row>
    <row r="132" spans="1:29" x14ac:dyDescent="0.25">
      <c r="A132" s="1"/>
      <c r="B132" s="21"/>
      <c r="C132" s="2"/>
      <c r="D132" s="2"/>
      <c r="E132" s="2"/>
      <c r="F132" s="2"/>
      <c r="G132" s="2"/>
      <c r="H132" s="22"/>
      <c r="I132" s="22"/>
      <c r="J132" s="22"/>
      <c r="K132" s="22"/>
      <c r="L132" s="81"/>
      <c r="M132" s="81"/>
      <c r="N132" s="6"/>
      <c r="O132" s="42"/>
      <c r="P132" s="43"/>
      <c r="Q132" s="43"/>
      <c r="R132" s="43"/>
      <c r="S132" s="43"/>
      <c r="T132" s="44"/>
      <c r="U132" s="44"/>
      <c r="V132" s="44"/>
      <c r="W132" s="44"/>
      <c r="X132" s="44"/>
      <c r="Y132" s="44"/>
      <c r="Z132" s="44"/>
      <c r="AA132" s="44"/>
      <c r="AB132" s="44"/>
      <c r="AC132" s="45"/>
    </row>
    <row r="133" spans="1:29" s="23" customFormat="1" x14ac:dyDescent="0.25">
      <c r="A133" s="69"/>
      <c r="B133" s="70" t="s">
        <v>3</v>
      </c>
      <c r="C133" s="34"/>
      <c r="D133" s="34"/>
      <c r="E133" s="34"/>
      <c r="F133" s="34"/>
      <c r="G133" s="34"/>
      <c r="H133" s="71"/>
      <c r="I133" s="71"/>
      <c r="J133" s="71"/>
      <c r="K133" s="71"/>
      <c r="L133" s="86"/>
      <c r="M133" s="86"/>
      <c r="N133" s="73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  <c r="AB133" s="71"/>
      <c r="AC133" s="72"/>
    </row>
    <row r="134" spans="1:29" s="152" customFormat="1" ht="120" x14ac:dyDescent="0.25">
      <c r="A134" s="145">
        <v>44</v>
      </c>
      <c r="B134" s="146"/>
      <c r="C134" s="157" t="s">
        <v>156</v>
      </c>
      <c r="D134" s="156" t="s">
        <v>158</v>
      </c>
      <c r="E134" s="76" t="s">
        <v>146</v>
      </c>
      <c r="F134" s="76" t="s">
        <v>126</v>
      </c>
      <c r="G134" s="76" t="s">
        <v>127</v>
      </c>
      <c r="H134" s="149"/>
      <c r="I134" s="149" t="s">
        <v>93</v>
      </c>
      <c r="J134" s="148">
        <f>SUM(O134:AC134)</f>
        <v>3000</v>
      </c>
      <c r="K134" s="149"/>
      <c r="L134" s="150">
        <v>43556</v>
      </c>
      <c r="M134" s="150">
        <v>43830</v>
      </c>
      <c r="N134" s="20" t="s">
        <v>26</v>
      </c>
      <c r="O134" s="160"/>
      <c r="P134" s="161"/>
      <c r="Q134" s="161">
        <v>3000</v>
      </c>
      <c r="R134" s="161"/>
      <c r="S134" s="161"/>
      <c r="T134" s="162"/>
      <c r="U134" s="162"/>
      <c r="V134" s="162"/>
      <c r="W134" s="162"/>
      <c r="X134" s="162"/>
      <c r="Y134" s="162"/>
      <c r="Z134" s="162"/>
      <c r="AA134" s="162"/>
      <c r="AB134" s="162"/>
      <c r="AC134" s="163"/>
    </row>
    <row r="135" spans="1:29" s="152" customFormat="1" ht="120" x14ac:dyDescent="0.25">
      <c r="A135" s="145">
        <v>78</v>
      </c>
      <c r="B135" s="146"/>
      <c r="C135" s="154" t="s">
        <v>187</v>
      </c>
      <c r="D135" s="156" t="s">
        <v>158</v>
      </c>
      <c r="E135" s="76" t="s">
        <v>109</v>
      </c>
      <c r="F135" s="76" t="s">
        <v>126</v>
      </c>
      <c r="G135" s="76" t="s">
        <v>127</v>
      </c>
      <c r="H135" s="149"/>
      <c r="I135" s="149" t="s">
        <v>112</v>
      </c>
      <c r="J135" s="148">
        <f>SUM(O135:AC135)</f>
        <v>2805</v>
      </c>
      <c r="K135" s="149"/>
      <c r="L135" s="150">
        <v>46113</v>
      </c>
      <c r="M135" s="150">
        <v>46387</v>
      </c>
      <c r="N135" s="20" t="s">
        <v>27</v>
      </c>
      <c r="O135" s="42"/>
      <c r="P135" s="43"/>
      <c r="Q135" s="43"/>
      <c r="R135" s="43"/>
      <c r="S135" s="43"/>
      <c r="T135" s="44"/>
      <c r="U135" s="44"/>
      <c r="V135" s="44"/>
      <c r="W135" s="44"/>
      <c r="X135" s="44">
        <v>2805</v>
      </c>
      <c r="Y135" s="44"/>
      <c r="Z135" s="44"/>
      <c r="AA135" s="44"/>
      <c r="AB135" s="44"/>
      <c r="AC135" s="45"/>
    </row>
    <row r="136" spans="1:29" ht="15.75" thickBot="1" x14ac:dyDescent="0.3">
      <c r="A136" s="1"/>
      <c r="B136" s="90"/>
      <c r="C136" s="2"/>
      <c r="D136" s="2"/>
      <c r="E136" s="2"/>
      <c r="F136" s="2"/>
      <c r="G136" s="2"/>
      <c r="H136" s="22"/>
      <c r="I136" s="22"/>
      <c r="J136" s="22"/>
      <c r="K136" s="22"/>
      <c r="L136" s="81"/>
      <c r="M136" s="81"/>
      <c r="N136" s="6"/>
      <c r="O136" s="42"/>
      <c r="P136" s="43"/>
      <c r="Q136" s="43"/>
      <c r="R136" s="43"/>
      <c r="S136" s="43"/>
      <c r="T136" s="44"/>
      <c r="U136" s="44"/>
      <c r="V136" s="44"/>
      <c r="W136" s="44"/>
      <c r="X136" s="44"/>
      <c r="Y136" s="44"/>
      <c r="Z136" s="44"/>
      <c r="AA136" s="44"/>
      <c r="AB136" s="44"/>
      <c r="AC136" s="89"/>
    </row>
    <row r="137" spans="1:29" s="65" customFormat="1" ht="15.75" thickBot="1" x14ac:dyDescent="0.25">
      <c r="A137" s="58"/>
      <c r="B137" s="59" t="s">
        <v>0</v>
      </c>
      <c r="C137" s="59"/>
      <c r="D137" s="59"/>
      <c r="E137" s="59"/>
      <c r="F137" s="59"/>
      <c r="G137" s="59"/>
      <c r="H137" s="59"/>
      <c r="I137" s="59"/>
      <c r="J137" s="59">
        <f>SUM(J78:J136)</f>
        <v>1429836</v>
      </c>
      <c r="K137" s="118">
        <f>SUM(C141:C142)</f>
        <v>119820</v>
      </c>
      <c r="L137" s="59"/>
      <c r="M137" s="59"/>
      <c r="N137" s="60"/>
      <c r="O137" s="61">
        <f t="shared" ref="O137:AC137" si="5">SUM(O12:O136)</f>
        <v>119820</v>
      </c>
      <c r="P137" s="62">
        <f t="shared" si="5"/>
        <v>115402</v>
      </c>
      <c r="Q137" s="62">
        <f t="shared" si="5"/>
        <v>115402</v>
      </c>
      <c r="R137" s="62">
        <f t="shared" si="5"/>
        <v>115402</v>
      </c>
      <c r="S137" s="62">
        <f t="shared" si="5"/>
        <v>115402</v>
      </c>
      <c r="T137" s="63">
        <f t="shared" si="5"/>
        <v>115402</v>
      </c>
      <c r="U137" s="63">
        <f t="shared" si="5"/>
        <v>115402</v>
      </c>
      <c r="V137" s="63">
        <f t="shared" si="5"/>
        <v>115402</v>
      </c>
      <c r="W137" s="63">
        <f t="shared" si="5"/>
        <v>115402</v>
      </c>
      <c r="X137" s="63">
        <f t="shared" si="5"/>
        <v>115402</v>
      </c>
      <c r="Y137" s="63">
        <f t="shared" si="5"/>
        <v>115402</v>
      </c>
      <c r="Z137" s="63">
        <f t="shared" si="5"/>
        <v>115402</v>
      </c>
      <c r="AA137" s="63">
        <f t="shared" si="5"/>
        <v>115402</v>
      </c>
      <c r="AB137" s="63">
        <f t="shared" si="5"/>
        <v>115402</v>
      </c>
      <c r="AC137" s="64">
        <f t="shared" si="5"/>
        <v>115402</v>
      </c>
    </row>
    <row r="138" spans="1:29" ht="15.75" x14ac:dyDescent="0.25">
      <c r="A138" s="24"/>
      <c r="B138" s="25"/>
      <c r="C138" s="25"/>
      <c r="D138" s="25"/>
      <c r="E138" s="25"/>
      <c r="F138" s="25"/>
      <c r="G138" s="25"/>
      <c r="H138" s="25"/>
      <c r="I138" s="26"/>
      <c r="K138" s="36" t="s">
        <v>59</v>
      </c>
    </row>
    <row r="139" spans="1:29" s="39" customFormat="1" ht="15.75" x14ac:dyDescent="0.25">
      <c r="K139" s="46"/>
    </row>
    <row r="140" spans="1:29" s="39" customFormat="1" ht="60" x14ac:dyDescent="0.25">
      <c r="A140" s="47"/>
      <c r="B140" s="48" t="s">
        <v>35</v>
      </c>
      <c r="C140" s="49" t="s">
        <v>36</v>
      </c>
      <c r="K140" s="46"/>
    </row>
    <row r="141" spans="1:29" s="39" customFormat="1" ht="15.75" x14ac:dyDescent="0.25">
      <c r="A141" s="292" t="s">
        <v>37</v>
      </c>
      <c r="B141" s="51" t="s">
        <v>60</v>
      </c>
      <c r="C141" s="52">
        <v>114300</v>
      </c>
      <c r="K141" s="46"/>
    </row>
    <row r="142" spans="1:29" s="39" customFormat="1" ht="15.75" x14ac:dyDescent="0.25">
      <c r="A142" s="293"/>
      <c r="B142" s="51" t="s">
        <v>294</v>
      </c>
      <c r="C142" s="52">
        <v>5520</v>
      </c>
      <c r="K142" s="46"/>
    </row>
    <row r="143" spans="1:29" s="39" customFormat="1" ht="15.75" x14ac:dyDescent="0.25">
      <c r="A143" s="50" t="s">
        <v>38</v>
      </c>
      <c r="B143" s="51" t="s">
        <v>61</v>
      </c>
      <c r="C143" s="52">
        <f>K137*4</f>
        <v>479280</v>
      </c>
      <c r="K143" s="46"/>
    </row>
    <row r="144" spans="1:29" s="39" customFormat="1" ht="15.75" thickBot="1" x14ac:dyDescent="0.3">
      <c r="A144" s="53" t="s">
        <v>39</v>
      </c>
      <c r="B144" s="54" t="s">
        <v>62</v>
      </c>
      <c r="C144" s="55">
        <f>K137*10</f>
        <v>1198200</v>
      </c>
    </row>
    <row r="145" spans="1:3" s="39" customFormat="1" x14ac:dyDescent="0.25">
      <c r="A145" s="56"/>
      <c r="B145" s="57"/>
      <c r="C145" s="57"/>
    </row>
    <row r="147" spans="1:3" x14ac:dyDescent="0.25">
      <c r="B147" s="27"/>
    </row>
    <row r="148" spans="1:3" x14ac:dyDescent="0.25">
      <c r="B148" s="28"/>
    </row>
    <row r="149" spans="1:3" x14ac:dyDescent="0.25">
      <c r="B149" s="28"/>
    </row>
    <row r="150" spans="1:3" x14ac:dyDescent="0.25">
      <c r="B150" s="28"/>
    </row>
    <row r="151" spans="1:3" x14ac:dyDescent="0.25">
      <c r="B151" s="28"/>
    </row>
    <row r="153" spans="1:3" x14ac:dyDescent="0.25">
      <c r="B153" s="29"/>
    </row>
    <row r="161" spans="2:2" x14ac:dyDescent="0.25">
      <c r="B161" s="29"/>
    </row>
  </sheetData>
  <mergeCells count="60">
    <mergeCell ref="A1:AC1"/>
    <mergeCell ref="A2:AC2"/>
    <mergeCell ref="A3:J3"/>
    <mergeCell ref="K3:Q3"/>
    <mergeCell ref="R3:AC3"/>
    <mergeCell ref="A4:J4"/>
    <mergeCell ref="K4:Q4"/>
    <mergeCell ref="R4:AC4"/>
    <mergeCell ref="R5:AC5"/>
    <mergeCell ref="E10:E11"/>
    <mergeCell ref="X10:X11"/>
    <mergeCell ref="F10:F11"/>
    <mergeCell ref="J10:J11"/>
    <mergeCell ref="M10:M11"/>
    <mergeCell ref="O10:O11"/>
    <mergeCell ref="Y10:Y11"/>
    <mergeCell ref="A6:J6"/>
    <mergeCell ref="K6:Q6"/>
    <mergeCell ref="R6:AC6"/>
    <mergeCell ref="A5:J5"/>
    <mergeCell ref="R7:AC7"/>
    <mergeCell ref="A141:A142"/>
    <mergeCell ref="K5:Q5"/>
    <mergeCell ref="A29:A30"/>
    <mergeCell ref="A31:A32"/>
    <mergeCell ref="A19:A20"/>
    <mergeCell ref="A21:A22"/>
    <mergeCell ref="A7:J7"/>
    <mergeCell ref="K7:Q7"/>
    <mergeCell ref="A8:C8"/>
    <mergeCell ref="A9:A11"/>
    <mergeCell ref="B9:D10"/>
    <mergeCell ref="E9:G9"/>
    <mergeCell ref="N10:N11"/>
    <mergeCell ref="K9:K11"/>
    <mergeCell ref="L9:M9"/>
    <mergeCell ref="O9:AC9"/>
    <mergeCell ref="AC10:AC11"/>
    <mergeCell ref="AB10:AB11"/>
    <mergeCell ref="U10:U11"/>
    <mergeCell ref="A33:A34"/>
    <mergeCell ref="A54:C54"/>
    <mergeCell ref="Z10:Z11"/>
    <mergeCell ref="AA10:AA11"/>
    <mergeCell ref="R10:R11"/>
    <mergeCell ref="P10:P11"/>
    <mergeCell ref="Q10:Q11"/>
    <mergeCell ref="V10:V11"/>
    <mergeCell ref="W10:W11"/>
    <mergeCell ref="S10:S11"/>
    <mergeCell ref="T10:T11"/>
    <mergeCell ref="A76:C76"/>
    <mergeCell ref="G10:G11"/>
    <mergeCell ref="L10:L11"/>
    <mergeCell ref="A27:A28"/>
    <mergeCell ref="A35:A36"/>
    <mergeCell ref="H9:H11"/>
    <mergeCell ref="I9:I11"/>
    <mergeCell ref="A23:A24"/>
    <mergeCell ref="A25:A26"/>
  </mergeCells>
  <phoneticPr fontId="8" type="noConversion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4"/>
  <sheetViews>
    <sheetView topLeftCell="A35" zoomScale="50" zoomScaleNormal="50" workbookViewId="0">
      <selection activeCell="D44" sqref="D44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22" t="s">
        <v>57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</row>
    <row r="2" spans="1:29" x14ac:dyDescent="0.25">
      <c r="A2" s="225" t="s">
        <v>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</row>
    <row r="3" spans="1:29" x14ac:dyDescent="0.25">
      <c r="A3" s="206" t="s">
        <v>7</v>
      </c>
      <c r="B3" s="207"/>
      <c r="C3" s="207"/>
      <c r="D3" s="207"/>
      <c r="E3" s="207"/>
      <c r="F3" s="207"/>
      <c r="G3" s="207"/>
      <c r="H3" s="207"/>
      <c r="I3" s="207"/>
      <c r="J3" s="207"/>
      <c r="K3" s="228" t="s">
        <v>237</v>
      </c>
      <c r="L3" s="228"/>
      <c r="M3" s="228"/>
      <c r="N3" s="228"/>
      <c r="O3" s="228"/>
      <c r="P3" s="228"/>
      <c r="Q3" s="228"/>
      <c r="R3" s="228" t="s">
        <v>197</v>
      </c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9"/>
    </row>
    <row r="4" spans="1:29" x14ac:dyDescent="0.25">
      <c r="A4" s="206" t="s">
        <v>8</v>
      </c>
      <c r="B4" s="207"/>
      <c r="C4" s="207"/>
      <c r="D4" s="207"/>
      <c r="E4" s="207"/>
      <c r="F4" s="207"/>
      <c r="G4" s="207"/>
      <c r="H4" s="207"/>
      <c r="I4" s="207"/>
      <c r="J4" s="207"/>
      <c r="K4" s="230" t="s">
        <v>24</v>
      </c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9"/>
    </row>
    <row r="5" spans="1:29" x14ac:dyDescent="0.25">
      <c r="A5" s="206" t="s">
        <v>22</v>
      </c>
      <c r="B5" s="207"/>
      <c r="C5" s="207"/>
      <c r="D5" s="207"/>
      <c r="E5" s="207"/>
      <c r="F5" s="207"/>
      <c r="G5" s="207"/>
      <c r="H5" s="207"/>
      <c r="I5" s="207"/>
      <c r="J5" s="207"/>
      <c r="K5" s="228" t="s">
        <v>40</v>
      </c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9"/>
    </row>
    <row r="6" spans="1:29" x14ac:dyDescent="0.25">
      <c r="A6" s="206" t="s">
        <v>9</v>
      </c>
      <c r="B6" s="207"/>
      <c r="C6" s="207"/>
      <c r="D6" s="207"/>
      <c r="E6" s="207"/>
      <c r="F6" s="207"/>
      <c r="G6" s="207"/>
      <c r="H6" s="207"/>
      <c r="I6" s="207"/>
      <c r="J6" s="207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9"/>
    </row>
    <row r="7" spans="1:29" x14ac:dyDescent="0.25">
      <c r="A7" s="206" t="s">
        <v>10</v>
      </c>
      <c r="B7" s="207"/>
      <c r="C7" s="207"/>
      <c r="D7" s="207"/>
      <c r="E7" s="207"/>
      <c r="F7" s="207"/>
      <c r="G7" s="207"/>
      <c r="H7" s="207"/>
      <c r="I7" s="207"/>
      <c r="J7" s="207"/>
      <c r="K7" s="288" t="s">
        <v>198</v>
      </c>
      <c r="L7" s="288"/>
      <c r="M7" s="288"/>
      <c r="N7" s="288"/>
      <c r="O7" s="288"/>
      <c r="P7" s="288"/>
      <c r="Q7" s="288"/>
      <c r="R7" s="270" t="s">
        <v>238</v>
      </c>
      <c r="S7" s="271"/>
      <c r="T7" s="271"/>
      <c r="U7" s="271"/>
      <c r="V7" s="271"/>
      <c r="W7" s="271"/>
      <c r="X7" s="271"/>
      <c r="Y7" s="271"/>
      <c r="Z7" s="271"/>
      <c r="AA7" s="271"/>
      <c r="AB7" s="271"/>
      <c r="AC7" s="273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 x14ac:dyDescent="0.25">
      <c r="A9" s="216" t="s">
        <v>11</v>
      </c>
      <c r="B9" s="214" t="s">
        <v>28</v>
      </c>
      <c r="C9" s="215"/>
      <c r="D9" s="216"/>
      <c r="E9" s="210" t="s">
        <v>29</v>
      </c>
      <c r="F9" s="240"/>
      <c r="G9" s="241"/>
      <c r="H9" s="212" t="s">
        <v>12</v>
      </c>
      <c r="I9" s="212" t="s">
        <v>13</v>
      </c>
      <c r="J9" s="38" t="s">
        <v>14</v>
      </c>
      <c r="K9" s="212" t="s">
        <v>58</v>
      </c>
      <c r="L9" s="212" t="s">
        <v>15</v>
      </c>
      <c r="M9" s="212"/>
      <c r="N9" s="38" t="s">
        <v>16</v>
      </c>
      <c r="O9" s="212" t="s">
        <v>17</v>
      </c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42"/>
    </row>
    <row r="10" spans="1:29" s="39" customFormat="1" ht="30" customHeight="1" x14ac:dyDescent="0.25">
      <c r="A10" s="219"/>
      <c r="B10" s="217"/>
      <c r="C10" s="218"/>
      <c r="D10" s="219"/>
      <c r="E10" s="210" t="s">
        <v>30</v>
      </c>
      <c r="F10" s="210" t="s">
        <v>31</v>
      </c>
      <c r="G10" s="210" t="s">
        <v>32</v>
      </c>
      <c r="H10" s="212"/>
      <c r="I10" s="212"/>
      <c r="J10" s="237" t="s">
        <v>18</v>
      </c>
      <c r="K10" s="212"/>
      <c r="L10" s="231" t="s">
        <v>19</v>
      </c>
      <c r="M10" s="231" t="s">
        <v>20</v>
      </c>
      <c r="N10" s="235" t="s">
        <v>21</v>
      </c>
      <c r="O10" s="220">
        <v>1</v>
      </c>
      <c r="P10" s="233">
        <v>2</v>
      </c>
      <c r="Q10" s="233">
        <v>3</v>
      </c>
      <c r="R10" s="233">
        <v>4</v>
      </c>
      <c r="S10" s="233">
        <v>5</v>
      </c>
      <c r="T10" s="204">
        <v>6</v>
      </c>
      <c r="U10" s="204">
        <v>7</v>
      </c>
      <c r="V10" s="204">
        <v>8</v>
      </c>
      <c r="W10" s="204">
        <v>9</v>
      </c>
      <c r="X10" s="204">
        <v>10</v>
      </c>
      <c r="Y10" s="204">
        <v>11</v>
      </c>
      <c r="Z10" s="204">
        <v>12</v>
      </c>
      <c r="AA10" s="204">
        <v>13</v>
      </c>
      <c r="AB10" s="204">
        <v>14</v>
      </c>
      <c r="AC10" s="243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11"/>
      <c r="F11" s="211"/>
      <c r="G11" s="211"/>
      <c r="H11" s="213"/>
      <c r="I11" s="213"/>
      <c r="J11" s="238"/>
      <c r="K11" s="213"/>
      <c r="L11" s="232"/>
      <c r="M11" s="232"/>
      <c r="N11" s="236"/>
      <c r="O11" s="221"/>
      <c r="P11" s="234"/>
      <c r="Q11" s="234"/>
      <c r="R11" s="234"/>
      <c r="S11" s="234"/>
      <c r="T11" s="205"/>
      <c r="U11" s="205"/>
      <c r="V11" s="205"/>
      <c r="W11" s="205"/>
      <c r="X11" s="205"/>
      <c r="Y11" s="205"/>
      <c r="Z11" s="205"/>
      <c r="AA11" s="205"/>
      <c r="AB11" s="205"/>
      <c r="AC11" s="244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239</v>
      </c>
      <c r="J12" s="2">
        <f>SUM(O12:AC12)</f>
        <v>506.25</v>
      </c>
      <c r="K12" s="22"/>
      <c r="L12" s="81">
        <v>42736</v>
      </c>
      <c r="M12" s="81">
        <v>48213</v>
      </c>
      <c r="N12" s="37"/>
      <c r="O12" s="42">
        <f t="shared" ref="O12:AC12" si="0">0.05*$K$71</f>
        <v>33.75</v>
      </c>
      <c r="P12" s="43">
        <f t="shared" si="0"/>
        <v>33.75</v>
      </c>
      <c r="Q12" s="43">
        <f t="shared" si="0"/>
        <v>33.75</v>
      </c>
      <c r="R12" s="43">
        <f t="shared" si="0"/>
        <v>33.75</v>
      </c>
      <c r="S12" s="43">
        <f t="shared" si="0"/>
        <v>33.75</v>
      </c>
      <c r="T12" s="44">
        <f t="shared" si="0"/>
        <v>33.75</v>
      </c>
      <c r="U12" s="44">
        <f t="shared" si="0"/>
        <v>33.75</v>
      </c>
      <c r="V12" s="44">
        <f t="shared" si="0"/>
        <v>33.75</v>
      </c>
      <c r="W12" s="44">
        <f t="shared" si="0"/>
        <v>33.75</v>
      </c>
      <c r="X12" s="44">
        <f t="shared" si="0"/>
        <v>33.75</v>
      </c>
      <c r="Y12" s="44">
        <f t="shared" si="0"/>
        <v>33.75</v>
      </c>
      <c r="Z12" s="44">
        <f t="shared" si="0"/>
        <v>33.75</v>
      </c>
      <c r="AA12" s="44">
        <f t="shared" si="0"/>
        <v>33.75</v>
      </c>
      <c r="AB12" s="44">
        <f t="shared" si="0"/>
        <v>33.75</v>
      </c>
      <c r="AC12" s="45">
        <f t="shared" si="0"/>
        <v>33.75</v>
      </c>
    </row>
    <row r="13" spans="1:29" x14ac:dyDescent="0.25">
      <c r="A13" s="12"/>
      <c r="B13" s="13" t="s">
        <v>44</v>
      </c>
      <c r="C13" s="14"/>
      <c r="D13" s="14"/>
      <c r="E13" s="14"/>
      <c r="F13" s="14"/>
      <c r="G13" s="14"/>
      <c r="H13" s="15"/>
      <c r="I13" s="9"/>
      <c r="J13" s="15"/>
      <c r="K13" s="9"/>
      <c r="L13" s="82"/>
      <c r="M13" s="77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2"/>
      <c r="M14" s="7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3"/>
      <c r="M15" s="84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7"/>
      <c r="M16" s="77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2" customFormat="1" x14ac:dyDescent="0.25">
      <c r="A17" s="145"/>
      <c r="B17" s="146"/>
      <c r="C17" s="154"/>
      <c r="D17" s="154"/>
      <c r="E17" s="164"/>
      <c r="F17" s="166"/>
      <c r="G17" s="166"/>
      <c r="H17" s="149"/>
      <c r="I17" s="149"/>
      <c r="J17" s="148"/>
      <c r="K17" s="149"/>
      <c r="L17" s="150"/>
      <c r="M17" s="15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7"/>
      <c r="M18" s="77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5"/>
      <c r="E19" s="31"/>
      <c r="F19" s="66"/>
      <c r="G19" s="31"/>
      <c r="H19" s="22"/>
      <c r="I19" s="22"/>
      <c r="J19" s="2"/>
      <c r="K19" s="22"/>
      <c r="L19" s="81"/>
      <c r="M19" s="81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1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506.25</v>
      </c>
      <c r="K20" s="59"/>
      <c r="L20" s="85"/>
      <c r="M20" s="85"/>
      <c r="N20" s="102"/>
      <c r="O20" s="103"/>
      <c r="P20" s="104"/>
      <c r="Q20" s="104"/>
      <c r="R20" s="104"/>
      <c r="S20" s="104"/>
      <c r="T20" s="105"/>
      <c r="U20" s="105"/>
      <c r="V20" s="105"/>
      <c r="W20" s="105"/>
      <c r="X20" s="105"/>
      <c r="Y20" s="105"/>
      <c r="Z20" s="105"/>
      <c r="AA20" s="105"/>
      <c r="AB20" s="105"/>
      <c r="AC20" s="106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8"/>
      <c r="M21" s="78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01" t="s">
        <v>42</v>
      </c>
      <c r="B22" s="201"/>
      <c r="C22" s="201"/>
      <c r="D22" s="25"/>
      <c r="E22" s="25"/>
      <c r="F22" s="25"/>
      <c r="G22" s="25"/>
      <c r="H22" s="25"/>
      <c r="I22" s="26"/>
      <c r="L22" s="78"/>
      <c r="M22" s="78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9"/>
      <c r="M23" s="80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43</v>
      </c>
      <c r="C24" s="14"/>
      <c r="D24" s="14"/>
      <c r="E24" s="14"/>
      <c r="F24" s="14"/>
      <c r="G24" s="14"/>
      <c r="H24" s="15"/>
      <c r="I24" s="9"/>
      <c r="J24" s="15"/>
      <c r="K24" s="9"/>
      <c r="L24" s="82"/>
      <c r="M24" s="77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2"/>
      <c r="M25" s="77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5"/>
      <c r="I26" s="22"/>
      <c r="J26" s="75"/>
      <c r="K26" s="22"/>
      <c r="L26" s="87"/>
      <c r="M26" s="81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7"/>
      <c r="M27" s="77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6"/>
      <c r="F28" s="76"/>
      <c r="G28" s="76"/>
      <c r="H28" s="22"/>
      <c r="I28" s="22"/>
      <c r="J28" s="2"/>
      <c r="K28" s="22"/>
      <c r="L28" s="81"/>
      <c r="M28" s="81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7"/>
      <c r="M29" s="77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6"/>
      <c r="F30" s="76"/>
      <c r="G30" s="76"/>
      <c r="H30" s="22"/>
      <c r="I30" s="22"/>
      <c r="J30" s="2"/>
      <c r="K30" s="22"/>
      <c r="L30" s="81"/>
      <c r="M30" s="81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45</v>
      </c>
      <c r="C31" s="9"/>
      <c r="D31" s="9"/>
      <c r="E31" s="9"/>
      <c r="F31" s="9"/>
      <c r="G31" s="9"/>
      <c r="H31" s="18"/>
      <c r="I31" s="18"/>
      <c r="J31" s="18"/>
      <c r="K31" s="18"/>
      <c r="L31" s="77"/>
      <c r="M31" s="77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34"/>
      <c r="D32" s="34"/>
      <c r="E32" s="34"/>
      <c r="F32" s="34"/>
      <c r="G32" s="34"/>
      <c r="H32" s="71"/>
      <c r="I32" s="71"/>
      <c r="J32" s="71"/>
      <c r="K32" s="71"/>
      <c r="L32" s="86"/>
      <c r="M32" s="86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2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1"/>
      <c r="M33" s="81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34"/>
      <c r="D34" s="34"/>
      <c r="E34" s="34"/>
      <c r="F34" s="34"/>
      <c r="G34" s="34"/>
      <c r="H34" s="71"/>
      <c r="I34" s="71"/>
      <c r="J34" s="71"/>
      <c r="K34" s="71"/>
      <c r="L34" s="86"/>
      <c r="M34" s="86"/>
      <c r="N34" s="73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2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1"/>
      <c r="M35" s="81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34"/>
      <c r="D36" s="34"/>
      <c r="E36" s="34"/>
      <c r="F36" s="34"/>
      <c r="G36" s="34"/>
      <c r="H36" s="71"/>
      <c r="I36" s="71"/>
      <c r="J36" s="71"/>
      <c r="K36" s="71"/>
      <c r="L36" s="86"/>
      <c r="M36" s="86"/>
      <c r="N36" s="73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2"/>
    </row>
    <row r="37" spans="1:29" ht="15.75" thickBot="1" x14ac:dyDescent="0.3">
      <c r="A37" s="93"/>
      <c r="B37" s="94"/>
      <c r="C37" s="96"/>
      <c r="D37" s="96"/>
      <c r="E37" s="96"/>
      <c r="F37" s="96"/>
      <c r="G37" s="96"/>
      <c r="H37" s="95"/>
      <c r="I37" s="95"/>
      <c r="J37" s="95"/>
      <c r="K37" s="95"/>
      <c r="L37" s="97"/>
      <c r="M37" s="97"/>
      <c r="N37" s="107"/>
      <c r="O37" s="98"/>
      <c r="P37" s="99"/>
      <c r="Q37" s="99"/>
      <c r="R37" s="99"/>
      <c r="S37" s="99"/>
      <c r="T37" s="100"/>
      <c r="U37" s="100"/>
      <c r="V37" s="100"/>
      <c r="W37" s="100"/>
      <c r="X37" s="100"/>
      <c r="Y37" s="100"/>
      <c r="Z37" s="100"/>
      <c r="AA37" s="100"/>
      <c r="AB37" s="100"/>
      <c r="AC37" s="89"/>
    </row>
    <row r="38" spans="1:29" ht="15.75" thickBot="1" x14ac:dyDescent="0.3">
      <c r="A38" s="115"/>
      <c r="B38" s="116" t="s">
        <v>46</v>
      </c>
      <c r="C38" s="117"/>
      <c r="D38" s="117"/>
      <c r="E38" s="117"/>
      <c r="F38" s="117"/>
      <c r="G38" s="117"/>
      <c r="H38" s="118"/>
      <c r="I38" s="118"/>
      <c r="J38" s="118">
        <f>SUM(J24:J37)</f>
        <v>0</v>
      </c>
      <c r="K38" s="118"/>
      <c r="L38" s="119"/>
      <c r="M38" s="119"/>
      <c r="N38" s="102"/>
      <c r="O38" s="120"/>
      <c r="P38" s="121"/>
      <c r="Q38" s="121"/>
      <c r="R38" s="121"/>
      <c r="S38" s="121"/>
      <c r="T38" s="122"/>
      <c r="U38" s="122"/>
      <c r="V38" s="122"/>
      <c r="W38" s="122"/>
      <c r="X38" s="122"/>
      <c r="Y38" s="122"/>
      <c r="Z38" s="122"/>
      <c r="AA38" s="122"/>
      <c r="AB38" s="122"/>
      <c r="AC38" s="123"/>
    </row>
    <row r="39" spans="1:29" ht="15.75" thickBot="1" x14ac:dyDescent="0.3">
      <c r="A39" s="108"/>
      <c r="B39" s="109"/>
      <c r="C39" s="110"/>
      <c r="D39" s="110"/>
      <c r="E39" s="110"/>
      <c r="F39" s="110"/>
      <c r="G39" s="110"/>
      <c r="H39" s="111"/>
      <c r="I39" s="111"/>
      <c r="J39" s="112"/>
      <c r="K39" s="112"/>
      <c r="L39" s="113"/>
      <c r="M39" s="113"/>
      <c r="N39" s="112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114"/>
    </row>
    <row r="40" spans="1:29" x14ac:dyDescent="0.25">
      <c r="A40" s="201" t="s">
        <v>47</v>
      </c>
      <c r="B40" s="201"/>
      <c r="C40" s="201"/>
      <c r="D40" s="25"/>
      <c r="E40" s="25"/>
      <c r="F40" s="25"/>
      <c r="G40" s="25"/>
      <c r="H40" s="25"/>
      <c r="I40" s="26"/>
      <c r="L40" s="78"/>
      <c r="M40" s="78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9"/>
      <c r="M41" s="80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48</v>
      </c>
      <c r="C42" s="14"/>
      <c r="D42" s="14"/>
      <c r="E42" s="14"/>
      <c r="F42" s="14"/>
      <c r="G42" s="14"/>
      <c r="H42" s="15"/>
      <c r="I42" s="9"/>
      <c r="J42" s="15"/>
      <c r="K42" s="9"/>
      <c r="L42" s="82"/>
      <c r="M42" s="77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2"/>
      <c r="M43" s="77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152" customFormat="1" ht="90" x14ac:dyDescent="0.25">
      <c r="A44" s="145">
        <v>2</v>
      </c>
      <c r="B44" s="146"/>
      <c r="C44" s="147" t="s">
        <v>201</v>
      </c>
      <c r="D44" s="140" t="s">
        <v>293</v>
      </c>
      <c r="E44" s="166" t="s">
        <v>97</v>
      </c>
      <c r="F44" s="166" t="s">
        <v>142</v>
      </c>
      <c r="G44" s="166" t="s">
        <v>143</v>
      </c>
      <c r="H44" s="168" t="s">
        <v>202</v>
      </c>
      <c r="I44" s="149" t="s">
        <v>203</v>
      </c>
      <c r="J44" s="148">
        <f t="shared" ref="J44:J51" si="1">SUM(O44:AC44)</f>
        <v>302</v>
      </c>
      <c r="K44" s="149"/>
      <c r="L44" s="150">
        <v>42826</v>
      </c>
      <c r="M44" s="150">
        <v>43100</v>
      </c>
      <c r="N44" s="37" t="s">
        <v>25</v>
      </c>
      <c r="O44" s="42">
        <v>302</v>
      </c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s="152" customFormat="1" ht="90" x14ac:dyDescent="0.25">
      <c r="A45" s="145">
        <v>3</v>
      </c>
      <c r="B45" s="146"/>
      <c r="C45" s="147" t="s">
        <v>201</v>
      </c>
      <c r="D45" s="140" t="s">
        <v>204</v>
      </c>
      <c r="E45" s="166" t="s">
        <v>97</v>
      </c>
      <c r="F45" s="166" t="s">
        <v>205</v>
      </c>
      <c r="G45" s="166" t="s">
        <v>143</v>
      </c>
      <c r="H45" s="168" t="s">
        <v>202</v>
      </c>
      <c r="I45" s="149" t="s">
        <v>203</v>
      </c>
      <c r="J45" s="148">
        <f t="shared" si="1"/>
        <v>2011</v>
      </c>
      <c r="K45" s="149"/>
      <c r="L45" s="150">
        <v>43191</v>
      </c>
      <c r="M45" s="150">
        <v>44561</v>
      </c>
      <c r="N45" s="37" t="s">
        <v>26</v>
      </c>
      <c r="O45" s="42"/>
      <c r="P45" s="43">
        <v>641</v>
      </c>
      <c r="Q45" s="43">
        <v>541</v>
      </c>
      <c r="R45" s="43">
        <v>641</v>
      </c>
      <c r="S45" s="43">
        <v>188</v>
      </c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s="152" customFormat="1" ht="90" x14ac:dyDescent="0.25">
      <c r="A46" s="145">
        <v>9</v>
      </c>
      <c r="B46" s="146"/>
      <c r="C46" s="169" t="s">
        <v>239</v>
      </c>
      <c r="D46" s="169" t="s">
        <v>206</v>
      </c>
      <c r="E46" s="166" t="s">
        <v>101</v>
      </c>
      <c r="F46" s="166" t="s">
        <v>205</v>
      </c>
      <c r="G46" s="166" t="s">
        <v>207</v>
      </c>
      <c r="H46" s="168" t="s">
        <v>202</v>
      </c>
      <c r="I46" s="149" t="s">
        <v>239</v>
      </c>
      <c r="J46" s="148">
        <f t="shared" si="1"/>
        <v>100</v>
      </c>
      <c r="K46" s="149"/>
      <c r="L46" s="150">
        <v>43556</v>
      </c>
      <c r="M46" s="150" t="s">
        <v>208</v>
      </c>
      <c r="N46" s="37" t="s">
        <v>26</v>
      </c>
      <c r="O46" s="42"/>
      <c r="P46" s="43"/>
      <c r="Q46" s="43">
        <v>100</v>
      </c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s="152" customFormat="1" ht="90" x14ac:dyDescent="0.25">
      <c r="A47" s="145">
        <v>10</v>
      </c>
      <c r="B47" s="146"/>
      <c r="C47" s="147" t="s">
        <v>209</v>
      </c>
      <c r="D47" s="148" t="s">
        <v>210</v>
      </c>
      <c r="E47" s="166" t="s">
        <v>97</v>
      </c>
      <c r="F47" s="166" t="s">
        <v>205</v>
      </c>
      <c r="G47" s="166" t="s">
        <v>143</v>
      </c>
      <c r="H47" s="149"/>
      <c r="I47" s="149" t="s">
        <v>203</v>
      </c>
      <c r="J47" s="148">
        <f t="shared" si="1"/>
        <v>453</v>
      </c>
      <c r="K47" s="149"/>
      <c r="L47" s="150">
        <v>44287</v>
      </c>
      <c r="M47" s="150">
        <v>44560</v>
      </c>
      <c r="N47" s="37" t="s">
        <v>26</v>
      </c>
      <c r="O47" s="42"/>
      <c r="P47" s="43"/>
      <c r="Q47" s="43"/>
      <c r="R47" s="43"/>
      <c r="S47" s="43">
        <v>453</v>
      </c>
      <c r="T47" s="44"/>
      <c r="U47" s="44"/>
      <c r="V47" s="44"/>
      <c r="W47" s="44"/>
      <c r="X47" s="44"/>
      <c r="Y47" s="44"/>
      <c r="Z47" s="44"/>
      <c r="AA47" s="44"/>
      <c r="AB47" s="44"/>
      <c r="AC47" s="45"/>
    </row>
    <row r="48" spans="1:29" s="152" customFormat="1" ht="90" x14ac:dyDescent="0.25">
      <c r="A48" s="145">
        <v>11</v>
      </c>
      <c r="B48" s="146"/>
      <c r="C48" s="147" t="s">
        <v>209</v>
      </c>
      <c r="D48" s="148" t="s">
        <v>211</v>
      </c>
      <c r="E48" s="166" t="s">
        <v>97</v>
      </c>
      <c r="F48" s="166" t="s">
        <v>205</v>
      </c>
      <c r="G48" s="166" t="s">
        <v>143</v>
      </c>
      <c r="H48" s="168" t="s">
        <v>202</v>
      </c>
      <c r="I48" s="149" t="s">
        <v>203</v>
      </c>
      <c r="J48" s="148">
        <f t="shared" si="1"/>
        <v>1282</v>
      </c>
      <c r="K48" s="149"/>
      <c r="L48" s="150">
        <v>44652</v>
      </c>
      <c r="M48" s="150">
        <v>45291</v>
      </c>
      <c r="N48" s="37" t="s">
        <v>27</v>
      </c>
      <c r="O48" s="42"/>
      <c r="P48" s="43"/>
      <c r="Q48" s="43"/>
      <c r="R48" s="43"/>
      <c r="S48" s="43"/>
      <c r="T48" s="44">
        <v>641</v>
      </c>
      <c r="U48" s="44">
        <v>641</v>
      </c>
      <c r="V48" s="44"/>
      <c r="W48" s="44"/>
      <c r="X48" s="44"/>
      <c r="Y48" s="44"/>
      <c r="Z48" s="44"/>
      <c r="AA48" s="44"/>
      <c r="AB48" s="44"/>
      <c r="AC48" s="45"/>
    </row>
    <row r="49" spans="1:29" s="152" customFormat="1" ht="90" x14ac:dyDescent="0.25">
      <c r="A49" s="145">
        <v>12</v>
      </c>
      <c r="B49" s="146"/>
      <c r="C49" s="147" t="s">
        <v>212</v>
      </c>
      <c r="D49" s="148" t="s">
        <v>213</v>
      </c>
      <c r="E49" s="166" t="s">
        <v>97</v>
      </c>
      <c r="F49" s="166" t="s">
        <v>205</v>
      </c>
      <c r="G49" s="166" t="s">
        <v>143</v>
      </c>
      <c r="H49" s="149"/>
      <c r="I49" s="149" t="s">
        <v>203</v>
      </c>
      <c r="J49" s="148">
        <f t="shared" si="1"/>
        <v>3084</v>
      </c>
      <c r="K49" s="149"/>
      <c r="L49" s="150">
        <v>45383</v>
      </c>
      <c r="M49" s="150">
        <v>47118</v>
      </c>
      <c r="N49" s="37" t="s">
        <v>27</v>
      </c>
      <c r="O49" s="42"/>
      <c r="P49" s="43"/>
      <c r="Q49" s="43"/>
      <c r="R49" s="43"/>
      <c r="S49" s="43"/>
      <c r="T49" s="44"/>
      <c r="U49" s="44"/>
      <c r="V49" s="44">
        <v>641</v>
      </c>
      <c r="W49" s="44">
        <v>641</v>
      </c>
      <c r="X49" s="44">
        <v>641</v>
      </c>
      <c r="Y49" s="44">
        <v>641</v>
      </c>
      <c r="Z49" s="44">
        <v>520</v>
      </c>
      <c r="AA49" s="44"/>
      <c r="AB49" s="44"/>
      <c r="AC49" s="45"/>
    </row>
    <row r="50" spans="1:29" s="152" customFormat="1" ht="90" x14ac:dyDescent="0.25">
      <c r="A50" s="145">
        <v>18</v>
      </c>
      <c r="B50" s="146"/>
      <c r="C50" s="169" t="s">
        <v>239</v>
      </c>
      <c r="D50" s="169" t="s">
        <v>206</v>
      </c>
      <c r="E50" s="166" t="s">
        <v>101</v>
      </c>
      <c r="F50" s="166" t="s">
        <v>205</v>
      </c>
      <c r="G50" s="166" t="s">
        <v>207</v>
      </c>
      <c r="H50" s="168" t="s">
        <v>202</v>
      </c>
      <c r="I50" s="149" t="s">
        <v>239</v>
      </c>
      <c r="J50" s="148">
        <f t="shared" si="1"/>
        <v>121</v>
      </c>
      <c r="K50" s="149"/>
      <c r="L50" s="150">
        <v>46844</v>
      </c>
      <c r="M50" s="150">
        <v>47118</v>
      </c>
      <c r="N50" s="37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>
        <v>121</v>
      </c>
      <c r="AA50" s="44"/>
      <c r="AB50" s="44"/>
      <c r="AC50" s="45"/>
    </row>
    <row r="51" spans="1:29" s="152" customFormat="1" ht="90" x14ac:dyDescent="0.25">
      <c r="A51" s="145">
        <v>19</v>
      </c>
      <c r="B51" s="146"/>
      <c r="C51" s="147" t="s">
        <v>214</v>
      </c>
      <c r="D51" s="148" t="s">
        <v>215</v>
      </c>
      <c r="E51" s="166" t="s">
        <v>97</v>
      </c>
      <c r="F51" s="166" t="s">
        <v>205</v>
      </c>
      <c r="G51" s="166" t="s">
        <v>143</v>
      </c>
      <c r="H51" s="168" t="s">
        <v>202</v>
      </c>
      <c r="I51" s="149" t="s">
        <v>203</v>
      </c>
      <c r="J51" s="148">
        <f t="shared" si="1"/>
        <v>1923</v>
      </c>
      <c r="K51" s="149"/>
      <c r="L51" s="150">
        <v>47209</v>
      </c>
      <c r="M51" s="150">
        <v>48213</v>
      </c>
      <c r="N51" s="37" t="s">
        <v>27</v>
      </c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>
        <v>641</v>
      </c>
      <c r="AB51" s="44">
        <v>641</v>
      </c>
      <c r="AC51" s="45">
        <v>641</v>
      </c>
    </row>
    <row r="52" spans="1:29" s="23" customFormat="1" x14ac:dyDescent="0.25">
      <c r="A52" s="1"/>
      <c r="B52" s="21"/>
      <c r="C52" s="2"/>
      <c r="D52" s="2"/>
      <c r="E52" s="2"/>
      <c r="F52" s="2"/>
      <c r="G52" s="2"/>
      <c r="H52" s="75"/>
      <c r="I52" s="22"/>
      <c r="J52" s="75"/>
      <c r="K52" s="22"/>
      <c r="L52" s="87"/>
      <c r="M52" s="81"/>
      <c r="N52" s="22"/>
      <c r="O52" s="42"/>
      <c r="P52" s="43"/>
      <c r="Q52" s="43"/>
      <c r="R52" s="43"/>
      <c r="S52" s="43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 x14ac:dyDescent="0.25">
      <c r="A53" s="16"/>
      <c r="B53" s="17" t="s">
        <v>2</v>
      </c>
      <c r="C53" s="9"/>
      <c r="D53" s="9"/>
      <c r="E53" s="9"/>
      <c r="F53" s="9"/>
      <c r="G53" s="9"/>
      <c r="H53" s="18"/>
      <c r="I53" s="18"/>
      <c r="J53" s="18"/>
      <c r="K53" s="18"/>
      <c r="L53" s="77"/>
      <c r="M53" s="77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68"/>
    </row>
    <row r="54" spans="1:29" x14ac:dyDescent="0.25">
      <c r="A54" s="1"/>
      <c r="B54" s="21"/>
      <c r="C54" s="32"/>
      <c r="D54" s="2"/>
      <c r="E54" s="76"/>
      <c r="F54" s="76"/>
      <c r="G54" s="76"/>
      <c r="H54" s="22"/>
      <c r="I54" s="22"/>
      <c r="J54" s="2"/>
      <c r="K54" s="22"/>
      <c r="L54" s="81"/>
      <c r="M54" s="81"/>
      <c r="N54" s="37"/>
      <c r="O54" s="42"/>
      <c r="P54" s="43"/>
      <c r="Q54" s="43"/>
      <c r="R54" s="43"/>
      <c r="S54" s="43"/>
      <c r="T54" s="44"/>
      <c r="U54" s="44"/>
      <c r="V54" s="44"/>
      <c r="W54" s="44"/>
      <c r="X54" s="44"/>
      <c r="Y54" s="44"/>
      <c r="Z54" s="44"/>
      <c r="AA54" s="44"/>
      <c r="AB54" s="44"/>
      <c r="AC54" s="45"/>
    </row>
    <row r="55" spans="1:29" x14ac:dyDescent="0.25">
      <c r="A55" s="16"/>
      <c r="B55" s="17" t="s">
        <v>3</v>
      </c>
      <c r="C55" s="9"/>
      <c r="D55" s="9"/>
      <c r="E55" s="9"/>
      <c r="F55" s="9"/>
      <c r="G55" s="9"/>
      <c r="H55" s="18"/>
      <c r="I55" s="18"/>
      <c r="J55" s="34"/>
      <c r="K55" s="18"/>
      <c r="L55" s="77"/>
      <c r="M55" s="77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68"/>
    </row>
    <row r="56" spans="1:29" x14ac:dyDescent="0.25">
      <c r="A56" s="1"/>
      <c r="B56" s="21"/>
      <c r="C56" s="32"/>
      <c r="D56" s="2"/>
      <c r="E56" s="76"/>
      <c r="F56" s="76"/>
      <c r="G56" s="76"/>
      <c r="H56" s="22"/>
      <c r="I56" s="22"/>
      <c r="J56" s="2"/>
      <c r="K56" s="22"/>
      <c r="L56" s="81"/>
      <c r="M56" s="81"/>
      <c r="N56" s="37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x14ac:dyDescent="0.25">
      <c r="A57" s="16"/>
      <c r="B57" s="18" t="s">
        <v>49</v>
      </c>
      <c r="C57" s="9"/>
      <c r="D57" s="9"/>
      <c r="E57" s="9"/>
      <c r="F57" s="9"/>
      <c r="G57" s="9"/>
      <c r="H57" s="18"/>
      <c r="I57" s="18"/>
      <c r="J57" s="18"/>
      <c r="K57" s="18"/>
      <c r="L57" s="77"/>
      <c r="M57" s="77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68"/>
    </row>
    <row r="58" spans="1:29" s="23" customFormat="1" x14ac:dyDescent="0.25">
      <c r="A58" s="69"/>
      <c r="B58" s="70" t="s">
        <v>1</v>
      </c>
      <c r="C58" s="34"/>
      <c r="D58" s="34"/>
      <c r="E58" s="34"/>
      <c r="F58" s="34"/>
      <c r="G58" s="34"/>
      <c r="H58" s="71"/>
      <c r="I58" s="71"/>
      <c r="J58" s="71"/>
      <c r="K58" s="71"/>
      <c r="L58" s="86"/>
      <c r="M58" s="86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2"/>
    </row>
    <row r="59" spans="1:29" x14ac:dyDescent="0.25">
      <c r="A59" s="1"/>
      <c r="B59" s="21"/>
      <c r="C59" s="2"/>
      <c r="D59" s="2"/>
      <c r="E59" s="2"/>
      <c r="F59" s="2"/>
      <c r="G59" s="2"/>
      <c r="H59" s="22"/>
      <c r="I59" s="22"/>
      <c r="J59" s="22"/>
      <c r="K59" s="22"/>
      <c r="L59" s="81"/>
      <c r="M59" s="81"/>
      <c r="N59" s="6"/>
      <c r="O59" s="42"/>
      <c r="P59" s="43"/>
      <c r="Q59" s="43"/>
      <c r="R59" s="43"/>
      <c r="S59" s="43"/>
      <c r="T59" s="44"/>
      <c r="U59" s="44"/>
      <c r="V59" s="44"/>
      <c r="W59" s="44"/>
      <c r="X59" s="44"/>
      <c r="Y59" s="44"/>
      <c r="Z59" s="44"/>
      <c r="AA59" s="44"/>
      <c r="AB59" s="44"/>
      <c r="AC59" s="45"/>
    </row>
    <row r="60" spans="1:29" s="23" customFormat="1" x14ac:dyDescent="0.25">
      <c r="A60" s="69"/>
      <c r="B60" s="70" t="s">
        <v>2</v>
      </c>
      <c r="C60" s="34"/>
      <c r="D60" s="34"/>
      <c r="E60" s="34"/>
      <c r="F60" s="34"/>
      <c r="G60" s="34"/>
      <c r="H60" s="71"/>
      <c r="I60" s="71"/>
      <c r="J60" s="71"/>
      <c r="K60" s="71"/>
      <c r="L60" s="86"/>
      <c r="M60" s="86"/>
      <c r="N60" s="73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2"/>
    </row>
    <row r="61" spans="1:29" x14ac:dyDescent="0.25">
      <c r="A61" s="1"/>
      <c r="B61" s="21"/>
      <c r="C61" s="2"/>
      <c r="D61" s="2"/>
      <c r="E61" s="2"/>
      <c r="F61" s="2"/>
      <c r="G61" s="2"/>
      <c r="H61" s="22"/>
      <c r="I61" s="22"/>
      <c r="J61" s="22"/>
      <c r="K61" s="22"/>
      <c r="L61" s="81"/>
      <c r="M61" s="81"/>
      <c r="N61" s="6"/>
      <c r="O61" s="42"/>
      <c r="P61" s="43"/>
      <c r="Q61" s="43"/>
      <c r="R61" s="43"/>
      <c r="S61" s="43"/>
      <c r="T61" s="44"/>
      <c r="U61" s="44"/>
      <c r="V61" s="44"/>
      <c r="W61" s="44"/>
      <c r="X61" s="44"/>
      <c r="Y61" s="44"/>
      <c r="Z61" s="44"/>
      <c r="AA61" s="44"/>
      <c r="AB61" s="44"/>
      <c r="AC61" s="45"/>
    </row>
    <row r="62" spans="1:29" s="23" customFormat="1" x14ac:dyDescent="0.25">
      <c r="A62" s="69"/>
      <c r="B62" s="70" t="s">
        <v>3</v>
      </c>
      <c r="C62" s="34"/>
      <c r="D62" s="34"/>
      <c r="E62" s="34"/>
      <c r="F62" s="34"/>
      <c r="G62" s="34"/>
      <c r="H62" s="71"/>
      <c r="I62" s="71"/>
      <c r="J62" s="71"/>
      <c r="K62" s="71"/>
      <c r="L62" s="86"/>
      <c r="M62" s="86"/>
      <c r="N62" s="73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2"/>
    </row>
    <row r="63" spans="1:29" x14ac:dyDescent="0.25">
      <c r="A63" s="1"/>
      <c r="B63" s="21"/>
      <c r="C63" s="2"/>
      <c r="D63" s="2"/>
      <c r="E63" s="2"/>
      <c r="F63" s="2"/>
      <c r="G63" s="2"/>
      <c r="H63" s="22"/>
      <c r="I63" s="22"/>
      <c r="J63" s="22"/>
      <c r="K63" s="22"/>
      <c r="L63" s="81"/>
      <c r="M63" s="81"/>
      <c r="N63" s="6"/>
      <c r="O63" s="42"/>
      <c r="P63" s="43"/>
      <c r="Q63" s="43"/>
      <c r="R63" s="43"/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x14ac:dyDescent="0.25">
      <c r="A64" s="16"/>
      <c r="B64" s="18" t="s">
        <v>50</v>
      </c>
      <c r="C64" s="9"/>
      <c r="D64" s="9"/>
      <c r="E64" s="9"/>
      <c r="F64" s="9"/>
      <c r="G64" s="9"/>
      <c r="H64" s="18"/>
      <c r="I64" s="18"/>
      <c r="J64" s="18"/>
      <c r="K64" s="18"/>
      <c r="L64" s="77"/>
      <c r="M64" s="77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68"/>
    </row>
    <row r="65" spans="1:29" s="23" customFormat="1" x14ac:dyDescent="0.25">
      <c r="A65" s="69"/>
      <c r="B65" s="70" t="s">
        <v>1</v>
      </c>
      <c r="C65" s="34"/>
      <c r="D65" s="34"/>
      <c r="E65" s="34"/>
      <c r="F65" s="34"/>
      <c r="G65" s="34"/>
      <c r="H65" s="71"/>
      <c r="I65" s="71"/>
      <c r="J65" s="71"/>
      <c r="K65" s="71"/>
      <c r="L65" s="86"/>
      <c r="M65" s="86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2"/>
    </row>
    <row r="66" spans="1:29" x14ac:dyDescent="0.25">
      <c r="A66" s="1"/>
      <c r="B66" s="21"/>
      <c r="C66" s="2"/>
      <c r="D66" s="2"/>
      <c r="E66" s="2"/>
      <c r="F66" s="2"/>
      <c r="G66" s="2"/>
      <c r="H66" s="22"/>
      <c r="I66" s="22"/>
      <c r="J66" s="22"/>
      <c r="K66" s="22"/>
      <c r="L66" s="81"/>
      <c r="M66" s="81"/>
      <c r="N66" s="6"/>
      <c r="O66" s="42"/>
      <c r="P66" s="43"/>
      <c r="Q66" s="43"/>
      <c r="R66" s="43"/>
      <c r="S66" s="43"/>
      <c r="T66" s="44"/>
      <c r="U66" s="44"/>
      <c r="V66" s="44"/>
      <c r="W66" s="44"/>
      <c r="X66" s="44"/>
      <c r="Y66" s="44"/>
      <c r="Z66" s="44"/>
      <c r="AA66" s="44"/>
      <c r="AB66" s="44"/>
      <c r="AC66" s="45"/>
    </row>
    <row r="67" spans="1:29" s="23" customFormat="1" x14ac:dyDescent="0.25">
      <c r="A67" s="69"/>
      <c r="B67" s="70" t="s">
        <v>2</v>
      </c>
      <c r="C67" s="34"/>
      <c r="D67" s="34"/>
      <c r="E67" s="34"/>
      <c r="F67" s="34"/>
      <c r="G67" s="34"/>
      <c r="H67" s="71"/>
      <c r="I67" s="71"/>
      <c r="J67" s="71"/>
      <c r="K67" s="71"/>
      <c r="L67" s="86"/>
      <c r="M67" s="86"/>
      <c r="N67" s="73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2"/>
    </row>
    <row r="68" spans="1:29" x14ac:dyDescent="0.25">
      <c r="A68" s="1"/>
      <c r="B68" s="21"/>
      <c r="C68" s="2"/>
      <c r="D68" s="2"/>
      <c r="E68" s="2"/>
      <c r="F68" s="2"/>
      <c r="G68" s="2"/>
      <c r="H68" s="22"/>
      <c r="I68" s="22"/>
      <c r="J68" s="22"/>
      <c r="K68" s="22"/>
      <c r="L68" s="81"/>
      <c r="M68" s="81"/>
      <c r="N68" s="6"/>
      <c r="O68" s="42"/>
      <c r="P68" s="43"/>
      <c r="Q68" s="43"/>
      <c r="R68" s="43"/>
      <c r="S68" s="43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s="23" customFormat="1" x14ac:dyDescent="0.25">
      <c r="A69" s="69"/>
      <c r="B69" s="70" t="s">
        <v>3</v>
      </c>
      <c r="C69" s="34"/>
      <c r="D69" s="34"/>
      <c r="E69" s="34"/>
      <c r="F69" s="34"/>
      <c r="G69" s="34"/>
      <c r="H69" s="71"/>
      <c r="I69" s="71"/>
      <c r="J69" s="71"/>
      <c r="K69" s="71"/>
      <c r="L69" s="86"/>
      <c r="M69" s="86"/>
      <c r="N69" s="73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2"/>
    </row>
    <row r="70" spans="1:29" ht="15.75" thickBot="1" x14ac:dyDescent="0.3">
      <c r="A70" s="1"/>
      <c r="B70" s="90"/>
      <c r="C70" s="2"/>
      <c r="D70" s="2"/>
      <c r="E70" s="2"/>
      <c r="F70" s="2"/>
      <c r="G70" s="2"/>
      <c r="H70" s="22"/>
      <c r="I70" s="22"/>
      <c r="J70" s="22"/>
      <c r="K70" s="22"/>
      <c r="L70" s="81"/>
      <c r="M70" s="81"/>
      <c r="N70" s="6"/>
      <c r="O70" s="42"/>
      <c r="P70" s="43"/>
      <c r="Q70" s="43"/>
      <c r="R70" s="43"/>
      <c r="S70" s="43"/>
      <c r="T70" s="44"/>
      <c r="U70" s="44"/>
      <c r="V70" s="44"/>
      <c r="W70" s="44"/>
      <c r="X70" s="44"/>
      <c r="Y70" s="44"/>
      <c r="Z70" s="44"/>
      <c r="AA70" s="44"/>
      <c r="AB70" s="44"/>
      <c r="AC70" s="89"/>
    </row>
    <row r="71" spans="1:29" s="65" customFormat="1" ht="15.75" thickBot="1" x14ac:dyDescent="0.25">
      <c r="A71" s="58"/>
      <c r="B71" s="59" t="s">
        <v>0</v>
      </c>
      <c r="C71" s="59"/>
      <c r="D71" s="59"/>
      <c r="E71" s="59"/>
      <c r="F71" s="59"/>
      <c r="G71" s="59"/>
      <c r="H71" s="59"/>
      <c r="I71" s="59"/>
      <c r="J71" s="59">
        <f>SUM(J42:J70)</f>
        <v>9276</v>
      </c>
      <c r="K71" s="59">
        <v>675</v>
      </c>
      <c r="L71" s="59"/>
      <c r="M71" s="59"/>
      <c r="N71" s="60"/>
      <c r="O71" s="61">
        <f t="shared" ref="O71:AC71" si="2">SUM(O12:O70)</f>
        <v>335.75</v>
      </c>
      <c r="P71" s="62">
        <f t="shared" si="2"/>
        <v>674.75</v>
      </c>
      <c r="Q71" s="62">
        <f t="shared" si="2"/>
        <v>674.75</v>
      </c>
      <c r="R71" s="62">
        <f t="shared" si="2"/>
        <v>674.75</v>
      </c>
      <c r="S71" s="62">
        <f t="shared" si="2"/>
        <v>674.75</v>
      </c>
      <c r="T71" s="63">
        <f t="shared" si="2"/>
        <v>674.75</v>
      </c>
      <c r="U71" s="63">
        <f t="shared" si="2"/>
        <v>674.75</v>
      </c>
      <c r="V71" s="63">
        <f t="shared" si="2"/>
        <v>674.75</v>
      </c>
      <c r="W71" s="63">
        <f t="shared" si="2"/>
        <v>674.75</v>
      </c>
      <c r="X71" s="63">
        <f t="shared" si="2"/>
        <v>674.75</v>
      </c>
      <c r="Y71" s="63">
        <f t="shared" si="2"/>
        <v>674.75</v>
      </c>
      <c r="Z71" s="63">
        <f t="shared" si="2"/>
        <v>674.75</v>
      </c>
      <c r="AA71" s="63">
        <f t="shared" si="2"/>
        <v>674.75</v>
      </c>
      <c r="AB71" s="63">
        <f t="shared" si="2"/>
        <v>674.75</v>
      </c>
      <c r="AC71" s="64">
        <f t="shared" si="2"/>
        <v>674.75</v>
      </c>
    </row>
    <row r="72" spans="1:29" ht="15.75" x14ac:dyDescent="0.25">
      <c r="A72" s="24"/>
      <c r="B72" s="25"/>
      <c r="C72" s="25"/>
      <c r="D72" s="25"/>
      <c r="E72" s="25"/>
      <c r="F72" s="25"/>
      <c r="G72" s="25"/>
      <c r="H72" s="25"/>
      <c r="I72" s="26"/>
      <c r="K72" s="36" t="s">
        <v>59</v>
      </c>
    </row>
    <row r="73" spans="1:29" s="39" customFormat="1" ht="15.75" x14ac:dyDescent="0.25">
      <c r="K73" s="46"/>
    </row>
    <row r="74" spans="1:29" s="39" customFormat="1" ht="60" x14ac:dyDescent="0.25">
      <c r="A74" s="47"/>
      <c r="B74" s="48" t="s">
        <v>35</v>
      </c>
      <c r="C74" s="49" t="s">
        <v>36</v>
      </c>
      <c r="K74" s="46"/>
    </row>
    <row r="75" spans="1:29" s="39" customFormat="1" ht="15.75" x14ac:dyDescent="0.25">
      <c r="A75" s="50" t="s">
        <v>37</v>
      </c>
      <c r="B75" s="51" t="s">
        <v>60</v>
      </c>
      <c r="C75" s="52">
        <f>K71</f>
        <v>675</v>
      </c>
      <c r="K75" s="46"/>
    </row>
    <row r="76" spans="1:29" s="39" customFormat="1" ht="15.75" x14ac:dyDescent="0.25">
      <c r="A76" s="50" t="s">
        <v>38</v>
      </c>
      <c r="B76" s="51" t="s">
        <v>61</v>
      </c>
      <c r="C76" s="52">
        <f>C75*4</f>
        <v>2700</v>
      </c>
      <c r="K76" s="46"/>
    </row>
    <row r="77" spans="1:29" s="39" customFormat="1" ht="15.75" thickBot="1" x14ac:dyDescent="0.3">
      <c r="A77" s="53" t="s">
        <v>39</v>
      </c>
      <c r="B77" s="54" t="s">
        <v>62</v>
      </c>
      <c r="C77" s="55">
        <f>C75*10</f>
        <v>6750</v>
      </c>
    </row>
    <row r="78" spans="1:29" s="39" customFormat="1" x14ac:dyDescent="0.25">
      <c r="A78" s="56"/>
      <c r="B78" s="57"/>
      <c r="C78" s="57"/>
    </row>
    <row r="80" spans="1:29" x14ac:dyDescent="0.25">
      <c r="B80" s="27"/>
    </row>
    <row r="81" spans="2:2" x14ac:dyDescent="0.25">
      <c r="B81" s="28"/>
    </row>
    <row r="82" spans="2:2" x14ac:dyDescent="0.25">
      <c r="B82" s="28"/>
    </row>
    <row r="83" spans="2:2" x14ac:dyDescent="0.25">
      <c r="B83" s="28"/>
    </row>
    <row r="84" spans="2:2" x14ac:dyDescent="0.25">
      <c r="B84" s="28"/>
    </row>
    <row r="86" spans="2:2" x14ac:dyDescent="0.25">
      <c r="B86" s="29"/>
    </row>
    <row r="94" spans="2:2" x14ac:dyDescent="0.25">
      <c r="B94" s="29"/>
    </row>
  </sheetData>
  <mergeCells count="50">
    <mergeCell ref="AB10:AB11"/>
    <mergeCell ref="L10:L11"/>
    <mergeCell ref="M10:M11"/>
    <mergeCell ref="T10:T11"/>
    <mergeCell ref="A1:AC1"/>
    <mergeCell ref="A2:AC2"/>
    <mergeCell ref="A3:J3"/>
    <mergeCell ref="K3:Q3"/>
    <mergeCell ref="R3:AC3"/>
    <mergeCell ref="A4:J4"/>
    <mergeCell ref="K4:Q4"/>
    <mergeCell ref="R4:AC4"/>
    <mergeCell ref="A7:J7"/>
    <mergeCell ref="K7:Q7"/>
    <mergeCell ref="R7:AC7"/>
    <mergeCell ref="A8:C8"/>
    <mergeCell ref="A5:J5"/>
    <mergeCell ref="K5:Q5"/>
    <mergeCell ref="R5:AC5"/>
    <mergeCell ref="A6:J6"/>
    <mergeCell ref="K6:Q6"/>
    <mergeCell ref="R6:AC6"/>
    <mergeCell ref="X10:X11"/>
    <mergeCell ref="Y10:Y11"/>
    <mergeCell ref="Z10:Z11"/>
    <mergeCell ref="AA10:AA11"/>
    <mergeCell ref="A9:A11"/>
    <mergeCell ref="B9:D10"/>
    <mergeCell ref="E9:G9"/>
    <mergeCell ref="H9:H11"/>
    <mergeCell ref="E10:E11"/>
    <mergeCell ref="F10:F11"/>
    <mergeCell ref="G10:G11"/>
    <mergeCell ref="J10:J11"/>
    <mergeCell ref="A22:C22"/>
    <mergeCell ref="A40:C40"/>
    <mergeCell ref="V10:V11"/>
    <mergeCell ref="W10:W11"/>
    <mergeCell ref="P10:P11"/>
    <mergeCell ref="N10:N11"/>
    <mergeCell ref="O10:O11"/>
    <mergeCell ref="Q10:Q11"/>
    <mergeCell ref="R10:R11"/>
    <mergeCell ref="S10:S11"/>
    <mergeCell ref="I9:I11"/>
    <mergeCell ref="U10:U11"/>
    <mergeCell ref="K9:K11"/>
    <mergeCell ref="L9:M9"/>
    <mergeCell ref="O9:AC9"/>
    <mergeCell ref="AC10:AC11"/>
  </mergeCells>
  <phoneticPr fontId="8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59"/>
  <sheetViews>
    <sheetView tabSelected="1" zoomScale="60" zoomScaleNormal="60" workbookViewId="0">
      <selection activeCell="A75" sqref="A75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7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" width="9.140625" style="7"/>
    <col min="17" max="18" width="9.140625" style="137"/>
    <col min="19" max="16384" width="9.140625" style="7"/>
  </cols>
  <sheetData>
    <row r="1" spans="1:29" x14ac:dyDescent="0.25">
      <c r="A1" s="222" t="s">
        <v>57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</row>
    <row r="2" spans="1:29" x14ac:dyDescent="0.25">
      <c r="A2" s="225" t="s">
        <v>23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</row>
    <row r="3" spans="1:29" ht="60.75" customHeight="1" x14ac:dyDescent="0.25">
      <c r="A3" s="206" t="s">
        <v>7</v>
      </c>
      <c r="B3" s="207"/>
      <c r="C3" s="207"/>
      <c r="D3" s="207"/>
      <c r="E3" s="207"/>
      <c r="F3" s="207"/>
      <c r="G3" s="207"/>
      <c r="H3" s="207"/>
      <c r="I3" s="207"/>
      <c r="J3" s="207"/>
      <c r="K3" s="281" t="s">
        <v>94</v>
      </c>
      <c r="L3" s="282"/>
      <c r="M3" s="282"/>
      <c r="N3" s="282"/>
      <c r="O3" s="282"/>
      <c r="P3" s="282"/>
      <c r="Q3" s="283"/>
      <c r="R3" s="228" t="s">
        <v>95</v>
      </c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9"/>
    </row>
    <row r="4" spans="1:29" x14ac:dyDescent="0.25">
      <c r="A4" s="206" t="s">
        <v>8</v>
      </c>
      <c r="B4" s="207"/>
      <c r="C4" s="207"/>
      <c r="D4" s="207"/>
      <c r="E4" s="207"/>
      <c r="F4" s="207"/>
      <c r="G4" s="207"/>
      <c r="H4" s="207"/>
      <c r="I4" s="207"/>
      <c r="J4" s="207"/>
      <c r="K4" s="230" t="s">
        <v>24</v>
      </c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9"/>
    </row>
    <row r="5" spans="1:29" x14ac:dyDescent="0.25">
      <c r="A5" s="206" t="s">
        <v>22</v>
      </c>
      <c r="B5" s="207"/>
      <c r="C5" s="207"/>
      <c r="D5" s="207"/>
      <c r="E5" s="207"/>
      <c r="F5" s="207"/>
      <c r="G5" s="207"/>
      <c r="H5" s="207"/>
      <c r="I5" s="207"/>
      <c r="J5" s="207"/>
      <c r="K5" s="228" t="s">
        <v>40</v>
      </c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9"/>
    </row>
    <row r="6" spans="1:29" x14ac:dyDescent="0.25">
      <c r="A6" s="206" t="s">
        <v>9</v>
      </c>
      <c r="B6" s="207"/>
      <c r="C6" s="207"/>
      <c r="D6" s="207"/>
      <c r="E6" s="207"/>
      <c r="F6" s="207"/>
      <c r="G6" s="207"/>
      <c r="H6" s="207"/>
      <c r="I6" s="207"/>
      <c r="J6" s="207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9"/>
    </row>
    <row r="7" spans="1:29" x14ac:dyDescent="0.25">
      <c r="A7" s="206" t="s">
        <v>10</v>
      </c>
      <c r="B7" s="207"/>
      <c r="C7" s="207"/>
      <c r="D7" s="207"/>
      <c r="E7" s="207"/>
      <c r="F7" s="207"/>
      <c r="G7" s="207"/>
      <c r="H7" s="207"/>
      <c r="I7" s="207"/>
      <c r="J7" s="207"/>
      <c r="K7" s="228" t="s">
        <v>65</v>
      </c>
      <c r="L7" s="228"/>
      <c r="M7" s="228"/>
      <c r="N7" s="228"/>
      <c r="O7" s="228"/>
      <c r="P7" s="228"/>
      <c r="Q7" s="228"/>
      <c r="R7" s="228" t="s">
        <v>92</v>
      </c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9"/>
    </row>
    <row r="8" spans="1:29" x14ac:dyDescent="0.25">
      <c r="A8" s="208" t="s">
        <v>41</v>
      </c>
      <c r="B8" s="209"/>
      <c r="C8" s="20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130"/>
      <c r="R8" s="130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s="39" customFormat="1" ht="30" customHeight="1" x14ac:dyDescent="0.25">
      <c r="A9" s="216" t="s">
        <v>11</v>
      </c>
      <c r="B9" s="214" t="s">
        <v>28</v>
      </c>
      <c r="C9" s="215"/>
      <c r="D9" s="216"/>
      <c r="E9" s="210" t="s">
        <v>29</v>
      </c>
      <c r="F9" s="240"/>
      <c r="G9" s="241"/>
      <c r="H9" s="212" t="s">
        <v>12</v>
      </c>
      <c r="I9" s="212" t="s">
        <v>13</v>
      </c>
      <c r="J9" s="38" t="s">
        <v>14</v>
      </c>
      <c r="K9" s="212" t="s">
        <v>58</v>
      </c>
      <c r="L9" s="212" t="s">
        <v>15</v>
      </c>
      <c r="M9" s="212"/>
      <c r="N9" s="38" t="s">
        <v>16</v>
      </c>
      <c r="O9" s="212" t="s">
        <v>17</v>
      </c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42"/>
    </row>
    <row r="10" spans="1:29" s="39" customFormat="1" ht="30" customHeight="1" x14ac:dyDescent="0.25">
      <c r="A10" s="219"/>
      <c r="B10" s="217"/>
      <c r="C10" s="218"/>
      <c r="D10" s="219"/>
      <c r="E10" s="210" t="s">
        <v>30</v>
      </c>
      <c r="F10" s="210" t="s">
        <v>31</v>
      </c>
      <c r="G10" s="210" t="s">
        <v>32</v>
      </c>
      <c r="H10" s="212"/>
      <c r="I10" s="212"/>
      <c r="J10" s="237" t="s">
        <v>18</v>
      </c>
      <c r="K10" s="212"/>
      <c r="L10" s="231" t="s">
        <v>19</v>
      </c>
      <c r="M10" s="231" t="s">
        <v>20</v>
      </c>
      <c r="N10" s="235" t="s">
        <v>21</v>
      </c>
      <c r="O10" s="220">
        <v>1</v>
      </c>
      <c r="P10" s="233">
        <v>2</v>
      </c>
      <c r="Q10" s="294">
        <v>3</v>
      </c>
      <c r="R10" s="296">
        <v>4</v>
      </c>
      <c r="S10" s="233">
        <v>5</v>
      </c>
      <c r="T10" s="304">
        <v>6</v>
      </c>
      <c r="U10" s="304">
        <v>7</v>
      </c>
      <c r="V10" s="304">
        <v>8</v>
      </c>
      <c r="W10" s="304">
        <v>9</v>
      </c>
      <c r="X10" s="304">
        <v>10</v>
      </c>
      <c r="Y10" s="304">
        <v>11</v>
      </c>
      <c r="Z10" s="304">
        <v>12</v>
      </c>
      <c r="AA10" s="304">
        <v>13</v>
      </c>
      <c r="AB10" s="304">
        <v>14</v>
      </c>
      <c r="AC10" s="305">
        <v>15</v>
      </c>
    </row>
    <row r="11" spans="1:29" s="39" customFormat="1" ht="15.75" customHeight="1" thickBot="1" x14ac:dyDescent="0.3">
      <c r="A11" s="239"/>
      <c r="B11" s="40" t="s">
        <v>4</v>
      </c>
      <c r="C11" s="40" t="s">
        <v>6</v>
      </c>
      <c r="D11" s="40" t="s">
        <v>5</v>
      </c>
      <c r="E11" s="211"/>
      <c r="F11" s="211"/>
      <c r="G11" s="211"/>
      <c r="H11" s="213"/>
      <c r="I11" s="213"/>
      <c r="J11" s="238"/>
      <c r="K11" s="213"/>
      <c r="L11" s="232"/>
      <c r="M11" s="232"/>
      <c r="N11" s="236"/>
      <c r="O11" s="221"/>
      <c r="P11" s="234"/>
      <c r="Q11" s="295"/>
      <c r="R11" s="297"/>
      <c r="S11" s="234"/>
      <c r="T11" s="306"/>
      <c r="U11" s="306"/>
      <c r="V11" s="306"/>
      <c r="W11" s="306"/>
      <c r="X11" s="306"/>
      <c r="Y11" s="306"/>
      <c r="Z11" s="306"/>
      <c r="AA11" s="306"/>
      <c r="AB11" s="306"/>
      <c r="AC11" s="307"/>
    </row>
    <row r="12" spans="1:29" x14ac:dyDescent="0.25">
      <c r="A12" s="1">
        <v>1</v>
      </c>
      <c r="B12" s="21"/>
      <c r="C12" s="2"/>
      <c r="D12" s="19" t="s">
        <v>33</v>
      </c>
      <c r="E12" s="3"/>
      <c r="F12" s="41" t="s">
        <v>34</v>
      </c>
      <c r="G12" s="31"/>
      <c r="H12" s="22"/>
      <c r="I12" s="22" t="s">
        <v>66</v>
      </c>
      <c r="J12" s="2">
        <f t="shared" ref="J12:J36" si="0">SUM(O12:AC12)</f>
        <v>686.99999999999989</v>
      </c>
      <c r="K12" s="22"/>
      <c r="L12" s="81">
        <v>42736</v>
      </c>
      <c r="M12" s="81">
        <v>48213</v>
      </c>
      <c r="N12" s="37"/>
      <c r="O12" s="42">
        <f>Babosdöbréte!O12</f>
        <v>45.800000000000004</v>
      </c>
      <c r="P12" s="43">
        <f>Babosdöbréte!P12</f>
        <v>45.800000000000004</v>
      </c>
      <c r="Q12" s="126">
        <f>Babosdöbréte!Q12</f>
        <v>45.800000000000004</v>
      </c>
      <c r="R12" s="126">
        <f>Babosdöbréte!R12</f>
        <v>45.800000000000004</v>
      </c>
      <c r="S12" s="43">
        <f>Babosdöbréte!S12</f>
        <v>45.800000000000004</v>
      </c>
      <c r="T12" s="308">
        <f>Babosdöbréte!T12</f>
        <v>45.800000000000004</v>
      </c>
      <c r="U12" s="308">
        <f>Babosdöbréte!U12</f>
        <v>45.800000000000004</v>
      </c>
      <c r="V12" s="308">
        <f>Babosdöbréte!V12</f>
        <v>45.800000000000004</v>
      </c>
      <c r="W12" s="308">
        <f>Babosdöbréte!W12</f>
        <v>45.800000000000004</v>
      </c>
      <c r="X12" s="308">
        <f>Babosdöbréte!X12</f>
        <v>45.800000000000004</v>
      </c>
      <c r="Y12" s="308">
        <f>Babosdöbréte!Y12</f>
        <v>45.800000000000004</v>
      </c>
      <c r="Z12" s="308">
        <f>Babosdöbréte!Z12</f>
        <v>45.800000000000004</v>
      </c>
      <c r="AA12" s="308">
        <f>Babosdöbréte!AA12</f>
        <v>45.800000000000004</v>
      </c>
      <c r="AB12" s="308">
        <f>Babosdöbréte!AB12</f>
        <v>45.800000000000004</v>
      </c>
      <c r="AC12" s="309">
        <f>Babosdöbréte!AC12</f>
        <v>45.800000000000004</v>
      </c>
    </row>
    <row r="13" spans="1:29" x14ac:dyDescent="0.25">
      <c r="A13" s="1">
        <v>1</v>
      </c>
      <c r="B13" s="21"/>
      <c r="C13" s="2"/>
      <c r="D13" s="19" t="s">
        <v>33</v>
      </c>
      <c r="E13" s="3"/>
      <c r="F13" s="41" t="s">
        <v>34</v>
      </c>
      <c r="G13" s="31"/>
      <c r="H13" s="22"/>
      <c r="I13" s="22" t="s">
        <v>200</v>
      </c>
      <c r="J13" s="2">
        <f t="shared" si="0"/>
        <v>1425</v>
      </c>
      <c r="K13" s="22"/>
      <c r="L13" s="81">
        <v>42736</v>
      </c>
      <c r="M13" s="81">
        <v>48213</v>
      </c>
      <c r="N13" s="37"/>
      <c r="O13" s="42">
        <f>Bagod!O12</f>
        <v>95</v>
      </c>
      <c r="P13" s="43">
        <f>Bagod!P12</f>
        <v>95</v>
      </c>
      <c r="Q13" s="126">
        <f>Bagod!Q12</f>
        <v>95</v>
      </c>
      <c r="R13" s="126">
        <f>Bagod!R12</f>
        <v>95</v>
      </c>
      <c r="S13" s="43">
        <f>Bagod!S12</f>
        <v>95</v>
      </c>
      <c r="T13" s="308">
        <f>Bagod!T12</f>
        <v>95</v>
      </c>
      <c r="U13" s="308">
        <f>Bagod!U12</f>
        <v>95</v>
      </c>
      <c r="V13" s="308">
        <f>Bagod!V12</f>
        <v>95</v>
      </c>
      <c r="W13" s="308">
        <f>Bagod!W12</f>
        <v>95</v>
      </c>
      <c r="X13" s="308">
        <f>Bagod!X12</f>
        <v>95</v>
      </c>
      <c r="Y13" s="308">
        <f>Bagod!Y12</f>
        <v>95</v>
      </c>
      <c r="Z13" s="308">
        <f>Bagod!Z12</f>
        <v>95</v>
      </c>
      <c r="AA13" s="308">
        <f>Bagod!AA12</f>
        <v>95</v>
      </c>
      <c r="AB13" s="308">
        <f>Bagod!AB12</f>
        <v>95</v>
      </c>
      <c r="AC13" s="309">
        <f>Bagod!AC12</f>
        <v>95</v>
      </c>
    </row>
    <row r="14" spans="1:29" x14ac:dyDescent="0.25">
      <c r="A14" s="1">
        <v>1</v>
      </c>
      <c r="B14" s="21"/>
      <c r="C14" s="2"/>
      <c r="D14" s="19" t="s">
        <v>33</v>
      </c>
      <c r="E14" s="3"/>
      <c r="F14" s="41" t="s">
        <v>34</v>
      </c>
      <c r="G14" s="31"/>
      <c r="H14" s="22"/>
      <c r="I14" s="22" t="s">
        <v>244</v>
      </c>
      <c r="J14" s="2">
        <f t="shared" si="0"/>
        <v>1146</v>
      </c>
      <c r="K14" s="22"/>
      <c r="L14" s="81">
        <v>42736</v>
      </c>
      <c r="M14" s="81">
        <v>48213</v>
      </c>
      <c r="N14" s="37"/>
      <c r="O14" s="42">
        <f>Becsvölgye!O12</f>
        <v>76.400000000000006</v>
      </c>
      <c r="P14" s="43">
        <f>Becsvölgye!P12</f>
        <v>76.400000000000006</v>
      </c>
      <c r="Q14" s="126">
        <f>Becsvölgye!Q12</f>
        <v>76.400000000000006</v>
      </c>
      <c r="R14" s="126">
        <f>Becsvölgye!R12</f>
        <v>76.400000000000006</v>
      </c>
      <c r="S14" s="126">
        <f>Becsvölgye!S12</f>
        <v>76.400000000000006</v>
      </c>
      <c r="T14" s="300">
        <f>Becsvölgye!T12</f>
        <v>76.400000000000006</v>
      </c>
      <c r="U14" s="300">
        <f>Becsvölgye!U12</f>
        <v>76.400000000000006</v>
      </c>
      <c r="V14" s="300">
        <f>Becsvölgye!V12</f>
        <v>76.400000000000006</v>
      </c>
      <c r="W14" s="300">
        <f>Becsvölgye!W12</f>
        <v>76.400000000000006</v>
      </c>
      <c r="X14" s="300">
        <f>Becsvölgye!X12</f>
        <v>76.400000000000006</v>
      </c>
      <c r="Y14" s="300">
        <f>Becsvölgye!Y12</f>
        <v>76.400000000000006</v>
      </c>
      <c r="Z14" s="300">
        <f>Becsvölgye!Z12</f>
        <v>76.400000000000006</v>
      </c>
      <c r="AA14" s="300">
        <f>Becsvölgye!AA12</f>
        <v>76.400000000000006</v>
      </c>
      <c r="AB14" s="300">
        <f>Becsvölgye!AB12</f>
        <v>76.400000000000006</v>
      </c>
      <c r="AC14" s="301">
        <f>Becsvölgye!AC12</f>
        <v>76.400000000000006</v>
      </c>
    </row>
    <row r="15" spans="1:29" x14ac:dyDescent="0.25">
      <c r="A15" s="1">
        <v>1</v>
      </c>
      <c r="B15" s="21"/>
      <c r="C15" s="2"/>
      <c r="D15" s="19" t="s">
        <v>33</v>
      </c>
      <c r="E15" s="3"/>
      <c r="F15" s="41" t="s">
        <v>34</v>
      </c>
      <c r="G15" s="31"/>
      <c r="H15" s="22"/>
      <c r="I15" s="22" t="s">
        <v>69</v>
      </c>
      <c r="J15" s="2">
        <f t="shared" si="0"/>
        <v>2648.2500000000005</v>
      </c>
      <c r="K15" s="22"/>
      <c r="L15" s="81">
        <v>42736</v>
      </c>
      <c r="M15" s="81">
        <v>48213</v>
      </c>
      <c r="N15" s="37"/>
      <c r="O15" s="42">
        <f>Bocfölde!O12</f>
        <v>176.55</v>
      </c>
      <c r="P15" s="43">
        <f>Bocfölde!P12</f>
        <v>176.55</v>
      </c>
      <c r="Q15" s="126">
        <f>Bocfölde!Q12</f>
        <v>176.55</v>
      </c>
      <c r="R15" s="126">
        <f>Bocfölde!R12</f>
        <v>176.55</v>
      </c>
      <c r="S15" s="43">
        <f>Bocfölde!S12</f>
        <v>176.55</v>
      </c>
      <c r="T15" s="308">
        <f>Bocfölde!T12</f>
        <v>176.55</v>
      </c>
      <c r="U15" s="308">
        <f>Bocfölde!U12</f>
        <v>176.55</v>
      </c>
      <c r="V15" s="308">
        <f>Bocfölde!V12</f>
        <v>176.55</v>
      </c>
      <c r="W15" s="308">
        <f>Bocfölde!W12</f>
        <v>176.55</v>
      </c>
      <c r="X15" s="308">
        <f>Bocfölde!X12</f>
        <v>176.55</v>
      </c>
      <c r="Y15" s="308">
        <f>Bocfölde!Y12</f>
        <v>176.55</v>
      </c>
      <c r="Z15" s="308">
        <f>Bocfölde!Z12</f>
        <v>176.55</v>
      </c>
      <c r="AA15" s="308">
        <f>Bocfölde!AA12</f>
        <v>176.55</v>
      </c>
      <c r="AB15" s="308">
        <f>Bocfölde!AB12</f>
        <v>176.55</v>
      </c>
      <c r="AC15" s="309">
        <f>Bocfölde!AC12</f>
        <v>176.55</v>
      </c>
    </row>
    <row r="16" spans="1:29" x14ac:dyDescent="0.25">
      <c r="A16" s="1">
        <v>1</v>
      </c>
      <c r="B16" s="21"/>
      <c r="C16" s="2"/>
      <c r="D16" s="19" t="s">
        <v>33</v>
      </c>
      <c r="E16" s="3"/>
      <c r="F16" s="41" t="s">
        <v>34</v>
      </c>
      <c r="G16" s="31"/>
      <c r="H16" s="22"/>
      <c r="I16" s="22" t="s">
        <v>222</v>
      </c>
      <c r="J16" s="2">
        <f t="shared" si="0"/>
        <v>902.24999999999977</v>
      </c>
      <c r="K16" s="22"/>
      <c r="L16" s="81">
        <v>42736</v>
      </c>
      <c r="M16" s="81">
        <v>48213</v>
      </c>
      <c r="N16" s="37"/>
      <c r="O16" s="42">
        <f>Boncodfölde!O12</f>
        <v>60.150000000000006</v>
      </c>
      <c r="P16" s="43">
        <f>Boncodfölde!P12</f>
        <v>60.150000000000006</v>
      </c>
      <c r="Q16" s="43">
        <f>Boncodfölde!Q12</f>
        <v>60.150000000000006</v>
      </c>
      <c r="R16" s="43">
        <f>Boncodfölde!R12</f>
        <v>60.150000000000006</v>
      </c>
      <c r="S16" s="43">
        <f>Boncodfölde!S12</f>
        <v>60.150000000000006</v>
      </c>
      <c r="T16" s="308">
        <f>Boncodfölde!T12</f>
        <v>60.150000000000006</v>
      </c>
      <c r="U16" s="308">
        <f>Boncodfölde!U12</f>
        <v>60.150000000000006</v>
      </c>
      <c r="V16" s="308">
        <f>Boncodfölde!V12</f>
        <v>60.150000000000006</v>
      </c>
      <c r="W16" s="308">
        <f>Boncodfölde!W12</f>
        <v>60.150000000000006</v>
      </c>
      <c r="X16" s="308">
        <f>Boncodfölde!X12</f>
        <v>60.150000000000006</v>
      </c>
      <c r="Y16" s="308">
        <f>Boncodfölde!Y12</f>
        <v>60.150000000000006</v>
      </c>
      <c r="Z16" s="308">
        <f>Boncodfölde!Z12</f>
        <v>60.150000000000006</v>
      </c>
      <c r="AA16" s="308">
        <f>Boncodfölde!AA12</f>
        <v>60.150000000000006</v>
      </c>
      <c r="AB16" s="308">
        <f>Boncodfölde!AB12</f>
        <v>60.150000000000006</v>
      </c>
      <c r="AC16" s="309">
        <f>Boncodfölde!AC12</f>
        <v>60.150000000000006</v>
      </c>
    </row>
    <row r="17" spans="1:29" x14ac:dyDescent="0.25">
      <c r="A17" s="1">
        <v>1</v>
      </c>
      <c r="B17" s="21"/>
      <c r="C17" s="2"/>
      <c r="D17" s="19" t="s">
        <v>33</v>
      </c>
      <c r="E17" s="3"/>
      <c r="F17" s="41" t="s">
        <v>34</v>
      </c>
      <c r="G17" s="31"/>
      <c r="H17" s="22"/>
      <c r="I17" s="22" t="s">
        <v>72</v>
      </c>
      <c r="J17" s="2">
        <f t="shared" si="0"/>
        <v>307.5</v>
      </c>
      <c r="K17" s="22"/>
      <c r="L17" s="81">
        <v>42736</v>
      </c>
      <c r="M17" s="81">
        <v>48213</v>
      </c>
      <c r="N17" s="37"/>
      <c r="O17" s="42">
        <f>Böde!O12</f>
        <v>20.5</v>
      </c>
      <c r="P17" s="43">
        <f>Böde!P12</f>
        <v>20.5</v>
      </c>
      <c r="Q17" s="126">
        <f>Böde!Q12</f>
        <v>20.5</v>
      </c>
      <c r="R17" s="126">
        <f>Böde!R12</f>
        <v>20.5</v>
      </c>
      <c r="S17" s="43">
        <f>Böde!S12</f>
        <v>20.5</v>
      </c>
      <c r="T17" s="308">
        <f>Böde!T12</f>
        <v>20.5</v>
      </c>
      <c r="U17" s="308">
        <f>Böde!U12</f>
        <v>20.5</v>
      </c>
      <c r="V17" s="308">
        <f>Böde!V12</f>
        <v>20.5</v>
      </c>
      <c r="W17" s="308">
        <f>Böde!W12</f>
        <v>20.5</v>
      </c>
      <c r="X17" s="308">
        <f>Böde!X12</f>
        <v>20.5</v>
      </c>
      <c r="Y17" s="308">
        <f>Böde!Y12</f>
        <v>20.5</v>
      </c>
      <c r="Z17" s="308">
        <f>Böde!Z12</f>
        <v>20.5</v>
      </c>
      <c r="AA17" s="308">
        <f>Böde!AA12</f>
        <v>20.5</v>
      </c>
      <c r="AB17" s="308">
        <f>Böde!AB12</f>
        <v>20.5</v>
      </c>
      <c r="AC17" s="309">
        <f>Böde!AC12</f>
        <v>20.5</v>
      </c>
    </row>
    <row r="18" spans="1:29" x14ac:dyDescent="0.25">
      <c r="A18" s="1">
        <v>1</v>
      </c>
      <c r="B18" s="21"/>
      <c r="C18" s="2"/>
      <c r="D18" s="19" t="s">
        <v>33</v>
      </c>
      <c r="E18" s="3"/>
      <c r="F18" s="41" t="s">
        <v>34</v>
      </c>
      <c r="G18" s="31"/>
      <c r="H18" s="22"/>
      <c r="I18" s="22" t="s">
        <v>75</v>
      </c>
      <c r="J18" s="2">
        <f t="shared" si="0"/>
        <v>806.99999999999977</v>
      </c>
      <c r="K18" s="22"/>
      <c r="L18" s="81">
        <v>42736</v>
      </c>
      <c r="M18" s="81">
        <v>48213</v>
      </c>
      <c r="N18" s="37"/>
      <c r="O18" s="42">
        <f>Csatár!O12</f>
        <v>53.800000000000004</v>
      </c>
      <c r="P18" s="43">
        <f>Csatár!P12</f>
        <v>53.800000000000004</v>
      </c>
      <c r="Q18" s="126">
        <f>Csatár!Q12</f>
        <v>53.800000000000004</v>
      </c>
      <c r="R18" s="126">
        <f>Csatár!R12</f>
        <v>53.800000000000004</v>
      </c>
      <c r="S18" s="43">
        <f>Csatár!S12</f>
        <v>53.800000000000004</v>
      </c>
      <c r="T18" s="308">
        <f>Csatár!T12</f>
        <v>53.800000000000004</v>
      </c>
      <c r="U18" s="308">
        <f>Csatár!U12</f>
        <v>53.800000000000004</v>
      </c>
      <c r="V18" s="308">
        <f>Csatár!V12</f>
        <v>53.800000000000004</v>
      </c>
      <c r="W18" s="308">
        <f>Csatár!W12</f>
        <v>53.800000000000004</v>
      </c>
      <c r="X18" s="308">
        <f>Csatár!X12</f>
        <v>53.800000000000004</v>
      </c>
      <c r="Y18" s="308">
        <f>Csatár!Y12</f>
        <v>53.800000000000004</v>
      </c>
      <c r="Z18" s="308">
        <f>Csatár!Z12</f>
        <v>53.800000000000004</v>
      </c>
      <c r="AA18" s="308">
        <f>Csatár!AA12</f>
        <v>53.800000000000004</v>
      </c>
      <c r="AB18" s="308">
        <f>Csatár!AB12</f>
        <v>53.800000000000004</v>
      </c>
      <c r="AC18" s="309">
        <f>Csatár!AC12</f>
        <v>53.800000000000004</v>
      </c>
    </row>
    <row r="19" spans="1:29" x14ac:dyDescent="0.25">
      <c r="A19" s="1">
        <v>1</v>
      </c>
      <c r="B19" s="21"/>
      <c r="C19" s="2"/>
      <c r="D19" s="19" t="s">
        <v>33</v>
      </c>
      <c r="E19" s="3"/>
      <c r="F19" s="41" t="s">
        <v>34</v>
      </c>
      <c r="G19" s="31"/>
      <c r="H19" s="22"/>
      <c r="I19" s="22" t="s">
        <v>267</v>
      </c>
      <c r="J19" s="2">
        <f t="shared" si="0"/>
        <v>165</v>
      </c>
      <c r="K19" s="22"/>
      <c r="L19" s="81">
        <v>42736</v>
      </c>
      <c r="M19" s="81">
        <v>48213</v>
      </c>
      <c r="N19" s="37"/>
      <c r="O19" s="42">
        <f>Csonkahegyhát!O12</f>
        <v>11</v>
      </c>
      <c r="P19" s="43">
        <f>Csonkahegyhát!P12</f>
        <v>11</v>
      </c>
      <c r="Q19" s="43">
        <f>Csonkahegyhát!Q12</f>
        <v>11</v>
      </c>
      <c r="R19" s="43">
        <f>Csonkahegyhát!R12</f>
        <v>11</v>
      </c>
      <c r="S19" s="43">
        <f>Csonkahegyhát!S12</f>
        <v>11</v>
      </c>
      <c r="T19" s="308">
        <f>Csonkahegyhát!T12</f>
        <v>11</v>
      </c>
      <c r="U19" s="308">
        <f>Csonkahegyhát!U12</f>
        <v>11</v>
      </c>
      <c r="V19" s="308">
        <f>Csonkahegyhát!V12</f>
        <v>11</v>
      </c>
      <c r="W19" s="308">
        <f>Csonkahegyhát!W12</f>
        <v>11</v>
      </c>
      <c r="X19" s="308">
        <f>Csonkahegyhát!X12</f>
        <v>11</v>
      </c>
      <c r="Y19" s="308">
        <f>Csonkahegyhát!Y12</f>
        <v>11</v>
      </c>
      <c r="Z19" s="308">
        <f>Csonkahegyhát!Z12</f>
        <v>11</v>
      </c>
      <c r="AA19" s="308">
        <f>Csonkahegyhát!AA12</f>
        <v>11</v>
      </c>
      <c r="AB19" s="308">
        <f>Csonkahegyhát!AB12</f>
        <v>11</v>
      </c>
      <c r="AC19" s="309">
        <f>Csonkahegyhát!AC12</f>
        <v>11</v>
      </c>
    </row>
    <row r="20" spans="1:29" x14ac:dyDescent="0.25">
      <c r="A20" s="1">
        <v>1</v>
      </c>
      <c r="B20" s="21"/>
      <c r="C20" s="2"/>
      <c r="D20" s="19" t="s">
        <v>33</v>
      </c>
      <c r="E20" s="3"/>
      <c r="F20" s="41" t="s">
        <v>34</v>
      </c>
      <c r="G20" s="31"/>
      <c r="H20" s="22"/>
      <c r="I20" s="22" t="s">
        <v>273</v>
      </c>
      <c r="J20" s="2">
        <f t="shared" si="0"/>
        <v>72.75</v>
      </c>
      <c r="K20" s="22"/>
      <c r="L20" s="81">
        <v>42736</v>
      </c>
      <c r="M20" s="81">
        <v>48213</v>
      </c>
      <c r="N20" s="37"/>
      <c r="O20" s="42">
        <f>Dobronhegy!O12</f>
        <v>4.8500000000000005</v>
      </c>
      <c r="P20" s="43">
        <f>Dobronhegy!P12</f>
        <v>4.8500000000000005</v>
      </c>
      <c r="Q20" s="43">
        <f>Dobronhegy!Q12</f>
        <v>4.8500000000000005</v>
      </c>
      <c r="R20" s="43">
        <f>Dobronhegy!R12</f>
        <v>4.8500000000000005</v>
      </c>
      <c r="S20" s="43">
        <f>Dobronhegy!S12</f>
        <v>4.8500000000000005</v>
      </c>
      <c r="T20" s="308">
        <f>Dobronhegy!T12</f>
        <v>4.8500000000000005</v>
      </c>
      <c r="U20" s="308">
        <f>Dobronhegy!U12</f>
        <v>4.8500000000000005</v>
      </c>
      <c r="V20" s="308">
        <f>Dobronhegy!V12</f>
        <v>4.8500000000000005</v>
      </c>
      <c r="W20" s="308">
        <f>Dobronhegy!W12</f>
        <v>4.8500000000000005</v>
      </c>
      <c r="X20" s="308">
        <f>Dobronhegy!X12</f>
        <v>4.8500000000000005</v>
      </c>
      <c r="Y20" s="308">
        <f>Dobronhegy!Y12</f>
        <v>4.8500000000000005</v>
      </c>
      <c r="Z20" s="308">
        <f>Dobronhegy!Z12</f>
        <v>4.8500000000000005</v>
      </c>
      <c r="AA20" s="308">
        <f>Dobronhegy!AA12</f>
        <v>4.8500000000000005</v>
      </c>
      <c r="AB20" s="308">
        <f>Dobronhegy!AB12</f>
        <v>4.8500000000000005</v>
      </c>
      <c r="AC20" s="309">
        <f>Dobronhegy!AC12</f>
        <v>4.8500000000000005</v>
      </c>
    </row>
    <row r="21" spans="1:29" x14ac:dyDescent="0.25">
      <c r="A21" s="1">
        <v>1</v>
      </c>
      <c r="B21" s="21"/>
      <c r="C21" s="2"/>
      <c r="D21" s="19" t="s">
        <v>33</v>
      </c>
      <c r="E21" s="3"/>
      <c r="F21" s="41" t="s">
        <v>34</v>
      </c>
      <c r="G21" s="31"/>
      <c r="H21" s="22"/>
      <c r="I21" s="22" t="s">
        <v>225</v>
      </c>
      <c r="J21" s="2">
        <f t="shared" si="0"/>
        <v>532.5</v>
      </c>
      <c r="K21" s="22"/>
      <c r="L21" s="81">
        <v>42736</v>
      </c>
      <c r="M21" s="81">
        <v>48213</v>
      </c>
      <c r="N21" s="37"/>
      <c r="O21" s="42">
        <f>Hagyárosbörönd!O12</f>
        <v>35.5</v>
      </c>
      <c r="P21" s="43">
        <f>Hagyárosbörönd!P12</f>
        <v>35.5</v>
      </c>
      <c r="Q21" s="43">
        <f>Hagyárosbörönd!Q12</f>
        <v>35.5</v>
      </c>
      <c r="R21" s="43">
        <f>Hagyárosbörönd!R12</f>
        <v>35.5</v>
      </c>
      <c r="S21" s="43">
        <f>Hagyárosbörönd!S12</f>
        <v>35.5</v>
      </c>
      <c r="T21" s="308">
        <f>Hagyárosbörönd!T12</f>
        <v>35.5</v>
      </c>
      <c r="U21" s="308">
        <f>Hagyárosbörönd!U12</f>
        <v>35.5</v>
      </c>
      <c r="V21" s="308">
        <f>Hagyárosbörönd!V12</f>
        <v>35.5</v>
      </c>
      <c r="W21" s="308">
        <f>Hagyárosbörönd!W12</f>
        <v>35.5</v>
      </c>
      <c r="X21" s="308">
        <f>Hagyárosbörönd!X12</f>
        <v>35.5</v>
      </c>
      <c r="Y21" s="308">
        <f>Hagyárosbörönd!Y12</f>
        <v>35.5</v>
      </c>
      <c r="Z21" s="308">
        <f>Hagyárosbörönd!Z12</f>
        <v>35.5</v>
      </c>
      <c r="AA21" s="308">
        <f>Hagyárosbörönd!AA12</f>
        <v>35.5</v>
      </c>
      <c r="AB21" s="308">
        <f>Hagyárosbörönd!AB12</f>
        <v>35.5</v>
      </c>
      <c r="AC21" s="309">
        <f>Hagyárosbörönd!AC12</f>
        <v>35.5</v>
      </c>
    </row>
    <row r="22" spans="1:29" x14ac:dyDescent="0.25">
      <c r="A22" s="1">
        <v>1</v>
      </c>
      <c r="B22" s="21"/>
      <c r="C22" s="2"/>
      <c r="D22" s="19" t="s">
        <v>33</v>
      </c>
      <c r="E22" s="3"/>
      <c r="F22" s="41" t="s">
        <v>34</v>
      </c>
      <c r="G22" s="31"/>
      <c r="H22" s="22"/>
      <c r="I22" s="22" t="s">
        <v>78</v>
      </c>
      <c r="J22" s="2">
        <f t="shared" si="0"/>
        <v>483.75</v>
      </c>
      <c r="K22" s="22"/>
      <c r="L22" s="81">
        <v>42736</v>
      </c>
      <c r="M22" s="81">
        <v>48213</v>
      </c>
      <c r="N22" s="37"/>
      <c r="O22" s="42">
        <f>Hottó!O12</f>
        <v>32.25</v>
      </c>
      <c r="P22" s="43">
        <f>Hottó!P12</f>
        <v>32.25</v>
      </c>
      <c r="Q22" s="126">
        <f>Hottó!Q12</f>
        <v>32.25</v>
      </c>
      <c r="R22" s="126">
        <f>Hottó!R12</f>
        <v>32.25</v>
      </c>
      <c r="S22" s="43">
        <f>Hottó!S12</f>
        <v>32.25</v>
      </c>
      <c r="T22" s="308">
        <f>Hottó!T12</f>
        <v>32.25</v>
      </c>
      <c r="U22" s="308">
        <f>Hottó!U12</f>
        <v>32.25</v>
      </c>
      <c r="V22" s="308">
        <f>Hottó!V12</f>
        <v>32.25</v>
      </c>
      <c r="W22" s="308">
        <f>Hottó!W12</f>
        <v>32.25</v>
      </c>
      <c r="X22" s="308">
        <f>Hottó!X12</f>
        <v>32.25</v>
      </c>
      <c r="Y22" s="308">
        <f>Hottó!Y12</f>
        <v>32.25</v>
      </c>
      <c r="Z22" s="308">
        <f>Hottó!Z12</f>
        <v>32.25</v>
      </c>
      <c r="AA22" s="308">
        <f>Hottó!AA12</f>
        <v>32.25</v>
      </c>
      <c r="AB22" s="308">
        <f>Hottó!AB12</f>
        <v>32.25</v>
      </c>
      <c r="AC22" s="309">
        <f>Hottó!AC12</f>
        <v>32.25</v>
      </c>
    </row>
    <row r="23" spans="1:29" x14ac:dyDescent="0.25">
      <c r="A23" s="1">
        <v>1</v>
      </c>
      <c r="B23" s="21"/>
      <c r="C23" s="2"/>
      <c r="D23" s="19" t="s">
        <v>33</v>
      </c>
      <c r="E23" s="3"/>
      <c r="F23" s="41" t="s">
        <v>34</v>
      </c>
      <c r="G23" s="31"/>
      <c r="H23" s="22"/>
      <c r="I23" s="22" t="s">
        <v>230</v>
      </c>
      <c r="J23" s="2">
        <f t="shared" si="0"/>
        <v>459.74999999999989</v>
      </c>
      <c r="K23" s="22"/>
      <c r="L23" s="81">
        <v>42736</v>
      </c>
      <c r="M23" s="81">
        <v>48213</v>
      </c>
      <c r="N23" s="37"/>
      <c r="O23" s="42">
        <f>Kávás!O12</f>
        <v>30.650000000000002</v>
      </c>
      <c r="P23" s="43">
        <f>Kávás!P12</f>
        <v>30.650000000000002</v>
      </c>
      <c r="Q23" s="43">
        <f>Kávás!Q12</f>
        <v>30.650000000000002</v>
      </c>
      <c r="R23" s="43">
        <f>Kávás!R12</f>
        <v>30.650000000000002</v>
      </c>
      <c r="S23" s="43">
        <f>Kávás!S12</f>
        <v>30.650000000000002</v>
      </c>
      <c r="T23" s="308">
        <f>Kávás!T12</f>
        <v>30.650000000000002</v>
      </c>
      <c r="U23" s="308">
        <f>Kávás!U12</f>
        <v>30.650000000000002</v>
      </c>
      <c r="V23" s="308">
        <f>Kávás!V12</f>
        <v>30.650000000000002</v>
      </c>
      <c r="W23" s="308">
        <f>Kávás!W12</f>
        <v>30.650000000000002</v>
      </c>
      <c r="X23" s="308">
        <f>Kávás!X12</f>
        <v>30.650000000000002</v>
      </c>
      <c r="Y23" s="308">
        <f>Kávás!Y12</f>
        <v>30.650000000000002</v>
      </c>
      <c r="Z23" s="308">
        <f>Kávás!Z12</f>
        <v>30.650000000000002</v>
      </c>
      <c r="AA23" s="308">
        <f>Kávás!AA12</f>
        <v>30.650000000000002</v>
      </c>
      <c r="AB23" s="308">
        <f>Kávás!AB12</f>
        <v>30.650000000000002</v>
      </c>
      <c r="AC23" s="309">
        <f>Kávás!AC12</f>
        <v>30.650000000000002</v>
      </c>
    </row>
    <row r="24" spans="1:29" x14ac:dyDescent="0.25">
      <c r="A24" s="1">
        <v>1</v>
      </c>
      <c r="B24" s="21"/>
      <c r="C24" s="2"/>
      <c r="D24" s="19" t="s">
        <v>33</v>
      </c>
      <c r="E24" s="3"/>
      <c r="F24" s="41" t="s">
        <v>34</v>
      </c>
      <c r="G24" s="31"/>
      <c r="H24" s="22"/>
      <c r="I24" s="22" t="s">
        <v>81</v>
      </c>
      <c r="J24" s="2">
        <f t="shared" si="0"/>
        <v>375.75000000000011</v>
      </c>
      <c r="K24" s="22"/>
      <c r="L24" s="81">
        <v>42736</v>
      </c>
      <c r="M24" s="81">
        <v>48213</v>
      </c>
      <c r="N24" s="37"/>
      <c r="O24" s="42">
        <f>Kiskutas!O12</f>
        <v>25.05</v>
      </c>
      <c r="P24" s="43">
        <f>Kiskutas!P12</f>
        <v>25.05</v>
      </c>
      <c r="Q24" s="126">
        <f>Kiskutas!Q12</f>
        <v>25.05</v>
      </c>
      <c r="R24" s="126">
        <f>Kiskutas!R12</f>
        <v>25.05</v>
      </c>
      <c r="S24" s="43">
        <f>Kiskutas!S12</f>
        <v>25.05</v>
      </c>
      <c r="T24" s="308">
        <f>Kiskutas!T12</f>
        <v>25.05</v>
      </c>
      <c r="U24" s="308">
        <f>Kiskutas!U12</f>
        <v>25.05</v>
      </c>
      <c r="V24" s="308">
        <f>Kiskutas!V12</f>
        <v>25.05</v>
      </c>
      <c r="W24" s="308">
        <f>Kiskutas!W12</f>
        <v>25.05</v>
      </c>
      <c r="X24" s="308">
        <f>Kiskutas!X12</f>
        <v>25.05</v>
      </c>
      <c r="Y24" s="308">
        <f>Kiskutas!Y12</f>
        <v>25.05</v>
      </c>
      <c r="Z24" s="308">
        <f>Kiskutas!Z12</f>
        <v>25.05</v>
      </c>
      <c r="AA24" s="308">
        <f>Kiskutas!AA12</f>
        <v>25.05</v>
      </c>
      <c r="AB24" s="308">
        <f>Kiskutas!AB12</f>
        <v>25.05</v>
      </c>
      <c r="AC24" s="309">
        <f>Kiskutas!AC12</f>
        <v>25.05</v>
      </c>
    </row>
    <row r="25" spans="1:29" x14ac:dyDescent="0.25">
      <c r="A25" s="1">
        <v>1</v>
      </c>
      <c r="B25" s="21"/>
      <c r="C25" s="2"/>
      <c r="D25" s="19" t="s">
        <v>33</v>
      </c>
      <c r="E25" s="3"/>
      <c r="F25" s="41" t="s">
        <v>34</v>
      </c>
      <c r="G25" s="31"/>
      <c r="H25" s="22"/>
      <c r="I25" s="22" t="s">
        <v>298</v>
      </c>
      <c r="J25" s="2">
        <f t="shared" si="0"/>
        <v>813.75</v>
      </c>
      <c r="K25" s="22"/>
      <c r="L25" s="81">
        <v>42736</v>
      </c>
      <c r="M25" s="81">
        <v>48213</v>
      </c>
      <c r="N25" s="37"/>
      <c r="O25" s="42">
        <f>Kispáli!O12</f>
        <v>54.25</v>
      </c>
      <c r="P25" s="43">
        <f>Kispáli!P12</f>
        <v>54.25</v>
      </c>
      <c r="Q25" s="43">
        <f>Kispáli!Q12</f>
        <v>54.25</v>
      </c>
      <c r="R25" s="43">
        <f>Kispáli!R12</f>
        <v>54.25</v>
      </c>
      <c r="S25" s="43">
        <f>Kispáli!S12</f>
        <v>54.25</v>
      </c>
      <c r="T25" s="308">
        <f>Kispáli!T12</f>
        <v>54.25</v>
      </c>
      <c r="U25" s="308">
        <f>Kispáli!U12</f>
        <v>54.25</v>
      </c>
      <c r="V25" s="308">
        <f>Kispáli!V12</f>
        <v>54.25</v>
      </c>
      <c r="W25" s="308">
        <f>Kispáli!W12</f>
        <v>54.25</v>
      </c>
      <c r="X25" s="308">
        <f>Kispáli!X12</f>
        <v>54.25</v>
      </c>
      <c r="Y25" s="308">
        <f>Kispáli!Y12</f>
        <v>54.25</v>
      </c>
      <c r="Z25" s="308">
        <f>Kispáli!Z12</f>
        <v>54.25</v>
      </c>
      <c r="AA25" s="308">
        <f>Kispáli!AA12</f>
        <v>54.25</v>
      </c>
      <c r="AB25" s="308">
        <f>Kispáli!AB12</f>
        <v>54.25</v>
      </c>
      <c r="AC25" s="309">
        <f>Kispáli!AC12</f>
        <v>54.25</v>
      </c>
    </row>
    <row r="26" spans="1:29" x14ac:dyDescent="0.25">
      <c r="A26" s="1">
        <v>1</v>
      </c>
      <c r="B26" s="21"/>
      <c r="C26" s="2"/>
      <c r="D26" s="19" t="s">
        <v>33</v>
      </c>
      <c r="E26" s="3"/>
      <c r="F26" s="41" t="s">
        <v>34</v>
      </c>
      <c r="G26" s="31"/>
      <c r="H26" s="22"/>
      <c r="I26" s="22" t="s">
        <v>260</v>
      </c>
      <c r="J26" s="2">
        <f t="shared" si="0"/>
        <v>1372.5</v>
      </c>
      <c r="K26" s="22"/>
      <c r="L26" s="81">
        <v>42736</v>
      </c>
      <c r="M26" s="81">
        <v>48213</v>
      </c>
      <c r="N26" s="37"/>
      <c r="O26" s="42">
        <f>Kustánszeg!O12</f>
        <v>91.5</v>
      </c>
      <c r="P26" s="43">
        <f>Kustánszeg!P12</f>
        <v>91.5</v>
      </c>
      <c r="Q26" s="43">
        <f>Kustánszeg!Q12</f>
        <v>91.5</v>
      </c>
      <c r="R26" s="43">
        <f>Kustánszeg!R12</f>
        <v>91.5</v>
      </c>
      <c r="S26" s="43">
        <f>Kustánszeg!S12</f>
        <v>91.5</v>
      </c>
      <c r="T26" s="308">
        <f>Kustánszeg!T12</f>
        <v>91.5</v>
      </c>
      <c r="U26" s="308">
        <f>Kustánszeg!U12</f>
        <v>91.5</v>
      </c>
      <c r="V26" s="308">
        <f>Kustánszeg!V12</f>
        <v>91.5</v>
      </c>
      <c r="W26" s="308">
        <f>Kustánszeg!W12</f>
        <v>91.5</v>
      </c>
      <c r="X26" s="308">
        <f>Kustánszeg!X12</f>
        <v>91.5</v>
      </c>
      <c r="Y26" s="308">
        <f>Kustánszeg!Y12</f>
        <v>91.5</v>
      </c>
      <c r="Z26" s="308">
        <f>Kustánszeg!Z12</f>
        <v>91.5</v>
      </c>
      <c r="AA26" s="308">
        <f>Kustánszeg!AA12</f>
        <v>91.5</v>
      </c>
      <c r="AB26" s="308">
        <f>Kustánszeg!AB12</f>
        <v>91.5</v>
      </c>
      <c r="AC26" s="309">
        <f>Kustánszeg!AC12</f>
        <v>91.5</v>
      </c>
    </row>
    <row r="27" spans="1:29" x14ac:dyDescent="0.25">
      <c r="A27" s="1">
        <v>1</v>
      </c>
      <c r="B27" s="21"/>
      <c r="C27" s="2"/>
      <c r="D27" s="19" t="s">
        <v>33</v>
      </c>
      <c r="E27" s="3"/>
      <c r="F27" s="41" t="s">
        <v>34</v>
      </c>
      <c r="G27" s="31"/>
      <c r="H27" s="22"/>
      <c r="I27" s="22" t="s">
        <v>278</v>
      </c>
      <c r="J27" s="2">
        <f t="shared" si="0"/>
        <v>181.49999999999997</v>
      </c>
      <c r="K27" s="22"/>
      <c r="L27" s="81">
        <v>42736</v>
      </c>
      <c r="M27" s="81">
        <v>48213</v>
      </c>
      <c r="N27" s="37"/>
      <c r="O27" s="42">
        <f>Milejszeg!O12</f>
        <v>12.100000000000001</v>
      </c>
      <c r="P27" s="43">
        <f>Milejszeg!P12</f>
        <v>12.100000000000001</v>
      </c>
      <c r="Q27" s="43">
        <f>Milejszeg!Q12</f>
        <v>12.100000000000001</v>
      </c>
      <c r="R27" s="43">
        <f>Milejszeg!R12</f>
        <v>12.100000000000001</v>
      </c>
      <c r="S27" s="43">
        <f>Milejszeg!S12</f>
        <v>12.100000000000001</v>
      </c>
      <c r="T27" s="308">
        <f>Milejszeg!T12</f>
        <v>12.100000000000001</v>
      </c>
      <c r="U27" s="308">
        <f>Milejszeg!U12</f>
        <v>12.100000000000001</v>
      </c>
      <c r="V27" s="308">
        <f>Milejszeg!V12</f>
        <v>12.100000000000001</v>
      </c>
      <c r="W27" s="308">
        <f>Milejszeg!W12</f>
        <v>12.100000000000001</v>
      </c>
      <c r="X27" s="308">
        <f>Milejszeg!X12</f>
        <v>12.100000000000001</v>
      </c>
      <c r="Y27" s="308">
        <f>Milejszeg!Y12</f>
        <v>12.100000000000001</v>
      </c>
      <c r="Z27" s="308">
        <f>Milejszeg!Z12</f>
        <v>12.100000000000001</v>
      </c>
      <c r="AA27" s="308">
        <f>Milejszeg!AA12</f>
        <v>12.100000000000001</v>
      </c>
      <c r="AB27" s="308">
        <f>Milejszeg!AB12</f>
        <v>12.100000000000001</v>
      </c>
      <c r="AC27" s="309">
        <f>Milejszeg!AC12</f>
        <v>12.100000000000001</v>
      </c>
    </row>
    <row r="28" spans="1:29" x14ac:dyDescent="0.25">
      <c r="A28" s="1">
        <v>1</v>
      </c>
      <c r="B28" s="21"/>
      <c r="C28" s="2"/>
      <c r="D28" s="19" t="s">
        <v>33</v>
      </c>
      <c r="E28" s="3"/>
      <c r="F28" s="41" t="s">
        <v>34</v>
      </c>
      <c r="G28" s="31"/>
      <c r="H28" s="22"/>
      <c r="I28" s="22" t="s">
        <v>84</v>
      </c>
      <c r="J28" s="2">
        <f t="shared" si="0"/>
        <v>735.74999999999989</v>
      </c>
      <c r="K28" s="22"/>
      <c r="L28" s="81">
        <v>42736</v>
      </c>
      <c r="M28" s="81">
        <v>48213</v>
      </c>
      <c r="N28" s="37"/>
      <c r="O28" s="42">
        <f>Nagykutas!O12</f>
        <v>49.050000000000004</v>
      </c>
      <c r="P28" s="43">
        <f>Nagykutas!P12</f>
        <v>49.050000000000004</v>
      </c>
      <c r="Q28" s="126">
        <f>Nagykutas!Q12</f>
        <v>49.050000000000004</v>
      </c>
      <c r="R28" s="126">
        <f>Nagykutas!R12</f>
        <v>49.050000000000004</v>
      </c>
      <c r="S28" s="43">
        <f>Nagykutas!S12</f>
        <v>49.050000000000004</v>
      </c>
      <c r="T28" s="308">
        <f>Nagykutas!T12</f>
        <v>49.050000000000004</v>
      </c>
      <c r="U28" s="308">
        <f>Nagykutas!U12</f>
        <v>49.050000000000004</v>
      </c>
      <c r="V28" s="308">
        <f>Nagykutas!V12</f>
        <v>49.050000000000004</v>
      </c>
      <c r="W28" s="308">
        <f>Nagykutas!W12</f>
        <v>49.050000000000004</v>
      </c>
      <c r="X28" s="308">
        <f>Nagykutas!X12</f>
        <v>49.050000000000004</v>
      </c>
      <c r="Y28" s="308">
        <f>Nagykutas!Y12</f>
        <v>49.050000000000004</v>
      </c>
      <c r="Z28" s="308">
        <f>Nagykutas!Z12</f>
        <v>49.050000000000004</v>
      </c>
      <c r="AA28" s="308">
        <f>Nagykutas!AA12</f>
        <v>49.050000000000004</v>
      </c>
      <c r="AB28" s="308">
        <f>Nagykutas!AB12</f>
        <v>49.050000000000004</v>
      </c>
      <c r="AC28" s="309">
        <f>Nagykutas!AC12</f>
        <v>49.050000000000004</v>
      </c>
    </row>
    <row r="29" spans="1:29" x14ac:dyDescent="0.25">
      <c r="A29" s="1">
        <v>1</v>
      </c>
      <c r="B29" s="21"/>
      <c r="C29" s="2"/>
      <c r="D29" s="19" t="s">
        <v>33</v>
      </c>
      <c r="E29" s="3"/>
      <c r="F29" s="41" t="s">
        <v>34</v>
      </c>
      <c r="G29" s="31"/>
      <c r="H29" s="22"/>
      <c r="I29" s="22" t="s">
        <v>291</v>
      </c>
      <c r="J29" s="2">
        <f t="shared" si="0"/>
        <v>858.00000000000023</v>
      </c>
      <c r="K29" s="22"/>
      <c r="L29" s="81">
        <v>42736</v>
      </c>
      <c r="M29" s="81">
        <v>48213</v>
      </c>
      <c r="N29" s="37"/>
      <c r="O29" s="42">
        <f>Nagypáli!O12</f>
        <v>57.2</v>
      </c>
      <c r="P29" s="43">
        <f>Nagypáli!P12</f>
        <v>57.2</v>
      </c>
      <c r="Q29" s="43">
        <f>Nagypáli!Q12</f>
        <v>57.2</v>
      </c>
      <c r="R29" s="43">
        <f>Nagypáli!R12</f>
        <v>57.2</v>
      </c>
      <c r="S29" s="43">
        <f>Nagypáli!S12</f>
        <v>57.2</v>
      </c>
      <c r="T29" s="308">
        <f>Nagypáli!T12</f>
        <v>57.2</v>
      </c>
      <c r="U29" s="308">
        <f>Nagypáli!U12</f>
        <v>57.2</v>
      </c>
      <c r="V29" s="308">
        <f>Nagypáli!V12</f>
        <v>57.2</v>
      </c>
      <c r="W29" s="308">
        <f>Nagypáli!W12</f>
        <v>57.2</v>
      </c>
      <c r="X29" s="308">
        <f>Nagypáli!X12</f>
        <v>57.2</v>
      </c>
      <c r="Y29" s="308">
        <f>Nagypáli!Y12</f>
        <v>57.2</v>
      </c>
      <c r="Z29" s="308">
        <f>Nagypáli!Z12</f>
        <v>57.2</v>
      </c>
      <c r="AA29" s="308">
        <f>Nagypáli!AA12</f>
        <v>57.2</v>
      </c>
      <c r="AB29" s="308">
        <f>Nagypáli!AB12</f>
        <v>57.2</v>
      </c>
      <c r="AC29" s="309">
        <f>Nagypáli!AC12</f>
        <v>57.2</v>
      </c>
    </row>
    <row r="30" spans="1:29" x14ac:dyDescent="0.25">
      <c r="A30" s="1">
        <v>1</v>
      </c>
      <c r="B30" s="21"/>
      <c r="C30" s="2"/>
      <c r="D30" s="19" t="s">
        <v>33</v>
      </c>
      <c r="E30" s="3"/>
      <c r="F30" s="41" t="s">
        <v>34</v>
      </c>
      <c r="G30" s="31"/>
      <c r="H30" s="22"/>
      <c r="I30" s="22" t="s">
        <v>284</v>
      </c>
      <c r="J30" s="2">
        <f t="shared" si="0"/>
        <v>119.25000000000003</v>
      </c>
      <c r="K30" s="22"/>
      <c r="L30" s="81">
        <v>42736</v>
      </c>
      <c r="M30" s="81">
        <v>48213</v>
      </c>
      <c r="N30" s="37"/>
      <c r="O30" s="42">
        <f>Németfalu!O12</f>
        <v>7.95</v>
      </c>
      <c r="P30" s="43">
        <f>Németfalu!P12</f>
        <v>7.95</v>
      </c>
      <c r="Q30" s="43">
        <f>Németfalu!Q12</f>
        <v>7.95</v>
      </c>
      <c r="R30" s="43">
        <f>Németfalu!R12</f>
        <v>7.95</v>
      </c>
      <c r="S30" s="43">
        <f>Németfalu!S12</f>
        <v>7.95</v>
      </c>
      <c r="T30" s="308">
        <f>Németfalu!T12</f>
        <v>7.95</v>
      </c>
      <c r="U30" s="308">
        <f>Németfalu!U12</f>
        <v>7.95</v>
      </c>
      <c r="V30" s="308">
        <f>Németfalu!V12</f>
        <v>7.95</v>
      </c>
      <c r="W30" s="308">
        <f>Németfalu!W12</f>
        <v>7.95</v>
      </c>
      <c r="X30" s="308">
        <f>Németfalu!X12</f>
        <v>7.95</v>
      </c>
      <c r="Y30" s="308">
        <f>Németfalu!Y12</f>
        <v>7.95</v>
      </c>
      <c r="Z30" s="308">
        <f>Németfalu!Z12</f>
        <v>7.95</v>
      </c>
      <c r="AA30" s="308">
        <f>Németfalu!AA12</f>
        <v>7.95</v>
      </c>
      <c r="AB30" s="308">
        <f>Németfalu!AB12</f>
        <v>7.95</v>
      </c>
      <c r="AC30" s="309">
        <f>Németfalu!AC12</f>
        <v>7.95</v>
      </c>
    </row>
    <row r="31" spans="1:29" x14ac:dyDescent="0.25">
      <c r="A31" s="1">
        <v>1</v>
      </c>
      <c r="B31" s="21"/>
      <c r="C31" s="2"/>
      <c r="D31" s="19" t="s">
        <v>33</v>
      </c>
      <c r="E31" s="3"/>
      <c r="F31" s="41" t="s">
        <v>34</v>
      </c>
      <c r="G31" s="31"/>
      <c r="H31" s="22"/>
      <c r="I31" s="22" t="s">
        <v>287</v>
      </c>
      <c r="J31" s="2">
        <f t="shared" si="0"/>
        <v>86.999999999999986</v>
      </c>
      <c r="K31" s="22"/>
      <c r="L31" s="81">
        <v>42736</v>
      </c>
      <c r="M31" s="81">
        <v>48213</v>
      </c>
      <c r="N31" s="37"/>
      <c r="O31" s="42">
        <f>Pálfiszeg!O12</f>
        <v>5.8000000000000007</v>
      </c>
      <c r="P31" s="43">
        <f>Pálfiszeg!P12</f>
        <v>5.8000000000000007</v>
      </c>
      <c r="Q31" s="43">
        <f>Pálfiszeg!Q12</f>
        <v>5.8000000000000007</v>
      </c>
      <c r="R31" s="43">
        <f>Pálfiszeg!R12</f>
        <v>5.8000000000000007</v>
      </c>
      <c r="S31" s="43">
        <f>Pálfiszeg!S12</f>
        <v>5.8000000000000007</v>
      </c>
      <c r="T31" s="308">
        <f>Pálfiszeg!T12</f>
        <v>5.8000000000000007</v>
      </c>
      <c r="U31" s="308">
        <f>Pálfiszeg!U12</f>
        <v>5.8000000000000007</v>
      </c>
      <c r="V31" s="308">
        <f>Pálfiszeg!V12</f>
        <v>5.8000000000000007</v>
      </c>
      <c r="W31" s="308">
        <f>Pálfiszeg!W12</f>
        <v>5.8000000000000007</v>
      </c>
      <c r="X31" s="308">
        <f>Pálfiszeg!X12</f>
        <v>5.8000000000000007</v>
      </c>
      <c r="Y31" s="308">
        <f>Pálfiszeg!Y12</f>
        <v>5.8000000000000007</v>
      </c>
      <c r="Z31" s="308">
        <f>Pálfiszeg!Z12</f>
        <v>5.8000000000000007</v>
      </c>
      <c r="AA31" s="308">
        <f>Pálfiszeg!AA12</f>
        <v>5.8000000000000007</v>
      </c>
      <c r="AB31" s="308">
        <f>Pálfiszeg!AB12</f>
        <v>5.8000000000000007</v>
      </c>
      <c r="AC31" s="309">
        <f>Pálfiszeg!AC12</f>
        <v>5.8000000000000007</v>
      </c>
    </row>
    <row r="32" spans="1:29" x14ac:dyDescent="0.25">
      <c r="A32" s="1">
        <v>1</v>
      </c>
      <c r="B32" s="21"/>
      <c r="C32" s="2"/>
      <c r="D32" s="19" t="s">
        <v>33</v>
      </c>
      <c r="E32" s="3"/>
      <c r="F32" s="41" t="s">
        <v>34</v>
      </c>
      <c r="G32" s="31"/>
      <c r="H32" s="22"/>
      <c r="I32" s="22" t="s">
        <v>87</v>
      </c>
      <c r="J32" s="2">
        <f t="shared" si="0"/>
        <v>627</v>
      </c>
      <c r="K32" s="22"/>
      <c r="L32" s="81">
        <v>42736</v>
      </c>
      <c r="M32" s="81">
        <v>48213</v>
      </c>
      <c r="N32" s="37"/>
      <c r="O32" s="42">
        <f>Sárhida!O12</f>
        <v>41.800000000000004</v>
      </c>
      <c r="P32" s="43">
        <f>Sárhida!P12</f>
        <v>41.800000000000004</v>
      </c>
      <c r="Q32" s="126">
        <f>Sárhida!Q12</f>
        <v>41.800000000000004</v>
      </c>
      <c r="R32" s="126">
        <f>Sárhida!R12</f>
        <v>41.800000000000004</v>
      </c>
      <c r="S32" s="43">
        <f>Sárhida!S12</f>
        <v>41.800000000000004</v>
      </c>
      <c r="T32" s="308">
        <f>Sárhida!T12</f>
        <v>41.800000000000004</v>
      </c>
      <c r="U32" s="308">
        <f>Sárhida!U12</f>
        <v>41.800000000000004</v>
      </c>
      <c r="V32" s="308">
        <f>Sárhida!V12</f>
        <v>41.800000000000004</v>
      </c>
      <c r="W32" s="308">
        <f>Sárhida!W12</f>
        <v>41.800000000000004</v>
      </c>
      <c r="X32" s="308">
        <f>Sárhida!X12</f>
        <v>41.800000000000004</v>
      </c>
      <c r="Y32" s="308">
        <f>Sárhida!Y12</f>
        <v>41.800000000000004</v>
      </c>
      <c r="Z32" s="308">
        <f>Sárhida!Z12</f>
        <v>41.800000000000004</v>
      </c>
      <c r="AA32" s="308">
        <f>Sárhida!AA12</f>
        <v>41.800000000000004</v>
      </c>
      <c r="AB32" s="308">
        <f>Sárhida!AB12</f>
        <v>41.800000000000004</v>
      </c>
      <c r="AC32" s="309">
        <f>Sárhida!AC12</f>
        <v>41.800000000000004</v>
      </c>
    </row>
    <row r="33" spans="1:29" x14ac:dyDescent="0.25">
      <c r="A33" s="1">
        <v>1</v>
      </c>
      <c r="B33" s="21"/>
      <c r="C33" s="2"/>
      <c r="D33" s="19" t="s">
        <v>33</v>
      </c>
      <c r="E33" s="3"/>
      <c r="F33" s="41" t="s">
        <v>34</v>
      </c>
      <c r="G33" s="31"/>
      <c r="H33" s="22"/>
      <c r="I33" s="22" t="s">
        <v>90</v>
      </c>
      <c r="J33" s="2">
        <f t="shared" si="0"/>
        <v>1831.4999999999995</v>
      </c>
      <c r="K33" s="22"/>
      <c r="L33" s="81">
        <v>42736</v>
      </c>
      <c r="M33" s="81">
        <v>48213</v>
      </c>
      <c r="N33" s="37"/>
      <c r="O33" s="42">
        <f>Teskánd!O12</f>
        <v>122.10000000000001</v>
      </c>
      <c r="P33" s="302">
        <f>Teskánd!P12</f>
        <v>122.10000000000001</v>
      </c>
      <c r="Q33" s="303">
        <f>Teskánd!Q12</f>
        <v>122.10000000000001</v>
      </c>
      <c r="R33" s="303">
        <f>Teskánd!R12</f>
        <v>122.10000000000001</v>
      </c>
      <c r="S33" s="43">
        <f>Teskánd!S12</f>
        <v>122.10000000000001</v>
      </c>
      <c r="T33" s="308">
        <f>Teskánd!T12</f>
        <v>122.10000000000001</v>
      </c>
      <c r="U33" s="308">
        <f>Teskánd!U12</f>
        <v>122.10000000000001</v>
      </c>
      <c r="V33" s="308">
        <f>Teskánd!V12</f>
        <v>122.10000000000001</v>
      </c>
      <c r="W33" s="308">
        <f>Teskánd!W12</f>
        <v>122.10000000000001</v>
      </c>
      <c r="X33" s="308">
        <f>Teskánd!X12</f>
        <v>122.10000000000001</v>
      </c>
      <c r="Y33" s="308">
        <f>Teskánd!Y12</f>
        <v>122.10000000000001</v>
      </c>
      <c r="Z33" s="308">
        <f>Teskánd!Z12</f>
        <v>122.10000000000001</v>
      </c>
      <c r="AA33" s="308">
        <f>Teskánd!AA12</f>
        <v>122.10000000000001</v>
      </c>
      <c r="AB33" s="308">
        <f>Teskánd!AB12</f>
        <v>122.10000000000001</v>
      </c>
      <c r="AC33" s="309">
        <f>Teskánd!AC12</f>
        <v>122.10000000000001</v>
      </c>
    </row>
    <row r="34" spans="1:29" x14ac:dyDescent="0.25">
      <c r="A34" s="1">
        <v>1</v>
      </c>
      <c r="B34" s="21"/>
      <c r="C34" s="2"/>
      <c r="D34" s="19" t="s">
        <v>33</v>
      </c>
      <c r="E34" s="3"/>
      <c r="F34" s="41" t="s">
        <v>34</v>
      </c>
      <c r="G34" s="31"/>
      <c r="H34" s="22"/>
      <c r="I34" s="22" t="s">
        <v>235</v>
      </c>
      <c r="J34" s="2">
        <f t="shared" si="0"/>
        <v>890.25000000000023</v>
      </c>
      <c r="K34" s="22"/>
      <c r="L34" s="81">
        <v>42736</v>
      </c>
      <c r="M34" s="81">
        <v>48213</v>
      </c>
      <c r="N34" s="37"/>
      <c r="O34" s="42">
        <f>Zalaboldogfa!O12</f>
        <v>59.35</v>
      </c>
      <c r="P34" s="302">
        <f>Zalaboldogfa!P12</f>
        <v>59.35</v>
      </c>
      <c r="Q34" s="302">
        <f>Zalaboldogfa!Q12</f>
        <v>59.35</v>
      </c>
      <c r="R34" s="302">
        <f>Zalaboldogfa!R12</f>
        <v>59.35</v>
      </c>
      <c r="S34" s="302">
        <f>Zalaboldogfa!S12</f>
        <v>59.35</v>
      </c>
      <c r="T34" s="308">
        <f>Zalaboldogfa!T12</f>
        <v>59.35</v>
      </c>
      <c r="U34" s="308">
        <f>Zalaboldogfa!U12</f>
        <v>59.35</v>
      </c>
      <c r="V34" s="308">
        <f>Zalaboldogfa!V12</f>
        <v>59.35</v>
      </c>
      <c r="W34" s="308">
        <f>Zalaboldogfa!W12</f>
        <v>59.35</v>
      </c>
      <c r="X34" s="308">
        <f>Zalaboldogfa!X12</f>
        <v>59.35</v>
      </c>
      <c r="Y34" s="308">
        <f>Zalaboldogfa!Y12</f>
        <v>59.35</v>
      </c>
      <c r="Z34" s="308">
        <f>Zalaboldogfa!Z12</f>
        <v>59.35</v>
      </c>
      <c r="AA34" s="308">
        <f>Zalaboldogfa!AA12</f>
        <v>59.35</v>
      </c>
      <c r="AB34" s="308">
        <f>Zalaboldogfa!AB12</f>
        <v>59.35</v>
      </c>
      <c r="AC34" s="309">
        <f>Zalaboldogfa!AC12</f>
        <v>59.35</v>
      </c>
    </row>
    <row r="35" spans="1:29" x14ac:dyDescent="0.25">
      <c r="A35" s="1">
        <v>1</v>
      </c>
      <c r="B35" s="21"/>
      <c r="C35" s="2"/>
      <c r="D35" s="19" t="s">
        <v>33</v>
      </c>
      <c r="E35" s="3"/>
      <c r="F35" s="41" t="s">
        <v>34</v>
      </c>
      <c r="G35" s="31"/>
      <c r="H35" s="22"/>
      <c r="I35" s="22" t="s">
        <v>93</v>
      </c>
      <c r="J35" s="2">
        <f t="shared" si="0"/>
        <v>91891</v>
      </c>
      <c r="K35" s="22"/>
      <c r="L35" s="81">
        <v>42736</v>
      </c>
      <c r="M35" s="81">
        <v>48213</v>
      </c>
      <c r="N35" s="37"/>
      <c r="O35" s="42">
        <f>Zalaegerszeg!O12</f>
        <v>8017</v>
      </c>
      <c r="P35" s="43">
        <f>Zalaegerszeg!P12</f>
        <v>5991</v>
      </c>
      <c r="Q35" s="126">
        <f>Zalaegerszeg!Q12</f>
        <v>5991</v>
      </c>
      <c r="R35" s="126">
        <f>Zalaegerszeg!R12</f>
        <v>5991</v>
      </c>
      <c r="S35" s="43">
        <f>Zalaegerszeg!S12</f>
        <v>5991</v>
      </c>
      <c r="T35" s="308">
        <f>Zalaegerszeg!T12</f>
        <v>5991</v>
      </c>
      <c r="U35" s="308">
        <f>Zalaegerszeg!U12</f>
        <v>5991</v>
      </c>
      <c r="V35" s="308">
        <f>Zalaegerszeg!V12</f>
        <v>5991</v>
      </c>
      <c r="W35" s="308">
        <f>Zalaegerszeg!W12</f>
        <v>5991</v>
      </c>
      <c r="X35" s="308">
        <f>Zalaegerszeg!X12</f>
        <v>5991</v>
      </c>
      <c r="Y35" s="308">
        <f>Zalaegerszeg!Y12</f>
        <v>5991</v>
      </c>
      <c r="Z35" s="308">
        <f>Zalaegerszeg!Z12</f>
        <v>5991</v>
      </c>
      <c r="AA35" s="308">
        <f>Zalaegerszeg!AA12</f>
        <v>5991</v>
      </c>
      <c r="AB35" s="308">
        <f>Zalaegerszeg!AB12</f>
        <v>5991</v>
      </c>
      <c r="AC35" s="309">
        <f>Zalaegerszeg!AC12</f>
        <v>5991</v>
      </c>
    </row>
    <row r="36" spans="1:29" x14ac:dyDescent="0.25">
      <c r="A36" s="1">
        <v>1</v>
      </c>
      <c r="B36" s="21"/>
      <c r="C36" s="2"/>
      <c r="D36" s="19" t="s">
        <v>33</v>
      </c>
      <c r="E36" s="3"/>
      <c r="F36" s="41" t="s">
        <v>34</v>
      </c>
      <c r="G36" s="31"/>
      <c r="H36" s="22"/>
      <c r="I36" s="22" t="s">
        <v>239</v>
      </c>
      <c r="J36" s="2">
        <f t="shared" si="0"/>
        <v>506.25</v>
      </c>
      <c r="K36" s="22"/>
      <c r="L36" s="81">
        <v>42736</v>
      </c>
      <c r="M36" s="81">
        <v>48213</v>
      </c>
      <c r="N36" s="37"/>
      <c r="O36" s="42">
        <f>Zalaszentgyörgy!O12</f>
        <v>33.75</v>
      </c>
      <c r="P36" s="43">
        <f>Zalaszentgyörgy!P12</f>
        <v>33.75</v>
      </c>
      <c r="Q36" s="43">
        <f>Zalaszentgyörgy!Q12</f>
        <v>33.75</v>
      </c>
      <c r="R36" s="43">
        <f>Zalaszentgyörgy!R12</f>
        <v>33.75</v>
      </c>
      <c r="S36" s="43">
        <f>Zalaszentgyörgy!S12</f>
        <v>33.75</v>
      </c>
      <c r="T36" s="308">
        <f>Zalaszentgyörgy!T12</f>
        <v>33.75</v>
      </c>
      <c r="U36" s="308">
        <f>Zalaszentgyörgy!U12</f>
        <v>33.75</v>
      </c>
      <c r="V36" s="308">
        <f>Zalaszentgyörgy!V12</f>
        <v>33.75</v>
      </c>
      <c r="W36" s="308">
        <f>Zalaszentgyörgy!W12</f>
        <v>33.75</v>
      </c>
      <c r="X36" s="308">
        <f>Zalaszentgyörgy!X12</f>
        <v>33.75</v>
      </c>
      <c r="Y36" s="308">
        <f>Zalaszentgyörgy!Y12</f>
        <v>33.75</v>
      </c>
      <c r="Z36" s="308">
        <f>Zalaszentgyörgy!Z12</f>
        <v>33.75</v>
      </c>
      <c r="AA36" s="308">
        <f>Zalaszentgyörgy!AA12</f>
        <v>33.75</v>
      </c>
      <c r="AB36" s="308">
        <f>Zalaszentgyörgy!AB12</f>
        <v>33.75</v>
      </c>
      <c r="AC36" s="309">
        <f>Zalaszentgyörgy!AC12</f>
        <v>33.75</v>
      </c>
    </row>
    <row r="37" spans="1:29" x14ac:dyDescent="0.25">
      <c r="A37" s="12"/>
      <c r="B37" s="13" t="s">
        <v>44</v>
      </c>
      <c r="C37" s="14"/>
      <c r="D37" s="14"/>
      <c r="E37" s="14"/>
      <c r="F37" s="14"/>
      <c r="G37" s="14"/>
      <c r="H37" s="15"/>
      <c r="I37" s="9"/>
      <c r="J37" s="15"/>
      <c r="K37" s="9"/>
      <c r="L37" s="82"/>
      <c r="M37" s="77"/>
      <c r="N37" s="9"/>
      <c r="O37" s="9"/>
      <c r="P37" s="9"/>
      <c r="Q37" s="127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</row>
    <row r="38" spans="1:29" ht="15" customHeight="1" x14ac:dyDescent="0.25">
      <c r="A38" s="16"/>
      <c r="B38" s="17" t="s">
        <v>1</v>
      </c>
      <c r="C38" s="9"/>
      <c r="D38" s="9"/>
      <c r="E38" s="9"/>
      <c r="F38" s="9"/>
      <c r="G38" s="9"/>
      <c r="H38" s="15"/>
      <c r="I38" s="18"/>
      <c r="J38" s="15"/>
      <c r="K38" s="18"/>
      <c r="L38" s="82"/>
      <c r="M38" s="77"/>
      <c r="N38" s="18"/>
      <c r="O38" s="18"/>
      <c r="P38" s="18"/>
      <c r="Q38" s="12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</row>
    <row r="39" spans="1:29" s="152" customFormat="1" ht="120" x14ac:dyDescent="0.25">
      <c r="A39" s="145">
        <v>74</v>
      </c>
      <c r="B39" s="146"/>
      <c r="C39" s="154" t="s">
        <v>165</v>
      </c>
      <c r="D39" s="154" t="s">
        <v>53</v>
      </c>
      <c r="E39" s="164" t="s">
        <v>166</v>
      </c>
      <c r="F39" s="164" t="s">
        <v>167</v>
      </c>
      <c r="G39" s="157" t="s">
        <v>168</v>
      </c>
      <c r="H39" s="149"/>
      <c r="I39" s="149" t="s">
        <v>112</v>
      </c>
      <c r="J39" s="148">
        <f>SUM(O39:AC39)</f>
        <v>6000</v>
      </c>
      <c r="K39" s="149"/>
      <c r="L39" s="150">
        <v>44562</v>
      </c>
      <c r="M39" s="150">
        <v>44926</v>
      </c>
      <c r="N39" s="20" t="s">
        <v>27</v>
      </c>
      <c r="O39" s="160"/>
      <c r="P39" s="161"/>
      <c r="Q39" s="161"/>
      <c r="R39" s="161"/>
      <c r="S39" s="161"/>
      <c r="T39" s="162">
        <f>Babosdöbréte!T15+Bocfölde!T15+Böde!T15+Csatár!T15+Hottó!T15+Kiskutas!T15+Nagykutas!T15+Sárhida!T15+Teskánd!T15+Zalaegerszeg!T15</f>
        <v>6000</v>
      </c>
      <c r="U39" s="162"/>
      <c r="V39" s="162"/>
      <c r="W39" s="162"/>
      <c r="X39" s="162"/>
      <c r="Y39" s="162"/>
      <c r="Z39" s="162"/>
      <c r="AA39" s="162"/>
      <c r="AB39" s="162"/>
      <c r="AC39" s="163"/>
    </row>
    <row r="40" spans="1:29" s="152" customFormat="1" ht="120" x14ac:dyDescent="0.25">
      <c r="A40" s="145">
        <v>115</v>
      </c>
      <c r="B40" s="146"/>
      <c r="C40" s="154" t="s">
        <v>165</v>
      </c>
      <c r="D40" s="154" t="s">
        <v>53</v>
      </c>
      <c r="E40" s="164" t="s">
        <v>166</v>
      </c>
      <c r="F40" s="164" t="s">
        <v>167</v>
      </c>
      <c r="G40" s="157" t="s">
        <v>168</v>
      </c>
      <c r="H40" s="149"/>
      <c r="I40" s="149" t="s">
        <v>112</v>
      </c>
      <c r="J40" s="148">
        <f>SUM(O40:AC40)</f>
        <v>6000</v>
      </c>
      <c r="K40" s="149"/>
      <c r="L40" s="150">
        <v>46388</v>
      </c>
      <c r="M40" s="150">
        <v>46752</v>
      </c>
      <c r="N40" s="20" t="s">
        <v>27</v>
      </c>
      <c r="O40" s="42"/>
      <c r="P40" s="43"/>
      <c r="Q40" s="43"/>
      <c r="R40" s="43"/>
      <c r="S40" s="43"/>
      <c r="T40" s="44"/>
      <c r="U40" s="44"/>
      <c r="V40" s="44"/>
      <c r="W40" s="44"/>
      <c r="X40" s="44"/>
      <c r="Y40" s="162">
        <f>Babosdöbréte!Y16+Bocfölde!Y16+Böde!Y16+Csatár!Y16+Hottó!Y16+Kiskutas!Y16+Nagykutas!Y16+Sárhida!Y16+Teskánd!Y16+Zalaegerszeg!Y16</f>
        <v>6000</v>
      </c>
      <c r="Z40" s="44"/>
      <c r="AA40" s="44"/>
      <c r="AB40" s="44"/>
      <c r="AC40" s="45"/>
    </row>
    <row r="41" spans="1:29" x14ac:dyDescent="0.25">
      <c r="A41" s="1"/>
      <c r="B41" s="21"/>
      <c r="C41" s="2"/>
      <c r="D41" s="3"/>
      <c r="E41" s="3"/>
      <c r="F41" s="30"/>
      <c r="G41" s="3"/>
      <c r="H41" s="4"/>
      <c r="I41" s="5"/>
      <c r="J41" s="2"/>
      <c r="K41" s="5"/>
      <c r="L41" s="83"/>
      <c r="M41" s="84"/>
      <c r="N41" s="20"/>
      <c r="O41" s="42"/>
      <c r="P41" s="43"/>
      <c r="Q41" s="126"/>
      <c r="R41" s="126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6"/>
      <c r="B42" s="17" t="s">
        <v>2</v>
      </c>
      <c r="C42" s="9"/>
      <c r="D42" s="9"/>
      <c r="E42" s="9"/>
      <c r="F42" s="9"/>
      <c r="G42" s="9"/>
      <c r="H42" s="18"/>
      <c r="I42" s="18"/>
      <c r="J42" s="34"/>
      <c r="K42" s="18"/>
      <c r="L42" s="77"/>
      <c r="M42" s="77"/>
      <c r="N42" s="18"/>
      <c r="O42" s="18"/>
      <c r="P42" s="18"/>
      <c r="Q42" s="12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</row>
    <row r="43" spans="1:29" s="152" customFormat="1" ht="75" x14ac:dyDescent="0.25">
      <c r="A43" s="202">
        <v>98</v>
      </c>
      <c r="B43" s="146"/>
      <c r="C43" s="154" t="s">
        <v>165</v>
      </c>
      <c r="D43" s="154" t="s">
        <v>173</v>
      </c>
      <c r="E43" s="164" t="s">
        <v>175</v>
      </c>
      <c r="F43" s="164" t="s">
        <v>154</v>
      </c>
      <c r="G43" s="157" t="s">
        <v>155</v>
      </c>
      <c r="H43" s="149"/>
      <c r="I43" s="149" t="s">
        <v>112</v>
      </c>
      <c r="J43" s="148">
        <f t="shared" ref="J43:J60" si="1">SUM(O43:AC43)</f>
        <v>601</v>
      </c>
      <c r="K43" s="149"/>
      <c r="L43" s="150">
        <v>44927</v>
      </c>
      <c r="M43" s="150">
        <v>45291</v>
      </c>
      <c r="N43" s="20" t="s">
        <v>27</v>
      </c>
      <c r="O43" s="42"/>
      <c r="P43" s="43"/>
      <c r="Q43" s="43"/>
      <c r="R43" s="43"/>
      <c r="S43" s="43"/>
      <c r="T43" s="44"/>
      <c r="U43" s="44">
        <f>Babosdöbréte!U19+Bocfölde!U19+Böde!U19+Csatár!U19+Hottó!U19+Kiskutas!U19+Nagykutas!U19+Sárhida!U19+Teskánd!U19+Zalaegerszeg!U19</f>
        <v>601</v>
      </c>
      <c r="V43" s="44"/>
      <c r="W43" s="44"/>
      <c r="X43" s="44"/>
      <c r="Y43" s="44"/>
      <c r="Z43" s="44"/>
      <c r="AA43" s="44"/>
      <c r="AB43" s="44"/>
      <c r="AC43" s="45"/>
    </row>
    <row r="44" spans="1:29" s="152" customFormat="1" ht="75" x14ac:dyDescent="0.25">
      <c r="A44" s="203"/>
      <c r="B44" s="146"/>
      <c r="C44" s="154" t="s">
        <v>165</v>
      </c>
      <c r="D44" s="154" t="s">
        <v>174</v>
      </c>
      <c r="E44" s="164" t="s">
        <v>176</v>
      </c>
      <c r="F44" s="164" t="s">
        <v>154</v>
      </c>
      <c r="G44" s="157" t="s">
        <v>177</v>
      </c>
      <c r="H44" s="149"/>
      <c r="I44" s="149" t="s">
        <v>112</v>
      </c>
      <c r="J44" s="148">
        <f t="shared" si="1"/>
        <v>2000</v>
      </c>
      <c r="K44" s="149"/>
      <c r="L44" s="150">
        <v>44927</v>
      </c>
      <c r="M44" s="150">
        <v>45291</v>
      </c>
      <c r="N44" s="20" t="s">
        <v>27</v>
      </c>
      <c r="O44" s="42"/>
      <c r="P44" s="43"/>
      <c r="Q44" s="43"/>
      <c r="R44" s="43"/>
      <c r="S44" s="43"/>
      <c r="T44" s="44"/>
      <c r="U44" s="44">
        <f>Babosdöbréte!U20+Bocfölde!U20+Böde!U20+Csatár!U20+Hottó!U20+Kiskutas!U20+Nagykutas!U20+Sárhida!U20+Teskánd!U20+Zalaegerszeg!U20</f>
        <v>2000</v>
      </c>
      <c r="V44" s="44"/>
      <c r="W44" s="44"/>
      <c r="X44" s="44"/>
      <c r="Y44" s="44"/>
      <c r="Z44" s="44"/>
      <c r="AA44" s="44"/>
      <c r="AB44" s="44"/>
      <c r="AC44" s="45"/>
    </row>
    <row r="45" spans="1:29" s="152" customFormat="1" ht="75" x14ac:dyDescent="0.25">
      <c r="A45" s="202">
        <v>102</v>
      </c>
      <c r="B45" s="146"/>
      <c r="C45" s="154" t="s">
        <v>165</v>
      </c>
      <c r="D45" s="154" t="s">
        <v>173</v>
      </c>
      <c r="E45" s="164" t="s">
        <v>175</v>
      </c>
      <c r="F45" s="164" t="s">
        <v>154</v>
      </c>
      <c r="G45" s="157" t="s">
        <v>155</v>
      </c>
      <c r="H45" s="149"/>
      <c r="I45" s="149" t="s">
        <v>112</v>
      </c>
      <c r="J45" s="148">
        <f t="shared" si="1"/>
        <v>601</v>
      </c>
      <c r="K45" s="149"/>
      <c r="L45" s="150">
        <v>45292</v>
      </c>
      <c r="M45" s="150">
        <v>45657</v>
      </c>
      <c r="N45" s="20" t="s">
        <v>27</v>
      </c>
      <c r="O45" s="42"/>
      <c r="P45" s="43"/>
      <c r="Q45" s="43"/>
      <c r="R45" s="43"/>
      <c r="S45" s="43"/>
      <c r="T45" s="44"/>
      <c r="U45" s="44"/>
      <c r="V45" s="44">
        <f>Babosdöbréte!V21+Bocfölde!V21+Böde!V21+Csatár!V21+Hottó!V21+Kiskutas!V21+Nagykutas!V21+Sárhida!V21+Teskánd!V21+Zalaegerszeg!V21</f>
        <v>601</v>
      </c>
      <c r="W45" s="44"/>
      <c r="X45" s="44"/>
      <c r="Y45" s="44"/>
      <c r="Z45" s="44"/>
      <c r="AA45" s="44"/>
      <c r="AB45" s="44"/>
      <c r="AC45" s="45"/>
    </row>
    <row r="46" spans="1:29" s="152" customFormat="1" ht="75" x14ac:dyDescent="0.25">
      <c r="A46" s="203"/>
      <c r="B46" s="146"/>
      <c r="C46" s="154" t="s">
        <v>165</v>
      </c>
      <c r="D46" s="154" t="s">
        <v>174</v>
      </c>
      <c r="E46" s="164" t="s">
        <v>176</v>
      </c>
      <c r="F46" s="164" t="s">
        <v>154</v>
      </c>
      <c r="G46" s="157" t="s">
        <v>177</v>
      </c>
      <c r="H46" s="149"/>
      <c r="I46" s="149" t="s">
        <v>112</v>
      </c>
      <c r="J46" s="148">
        <f t="shared" si="1"/>
        <v>2000</v>
      </c>
      <c r="K46" s="149"/>
      <c r="L46" s="150">
        <v>45292</v>
      </c>
      <c r="M46" s="150">
        <v>45657</v>
      </c>
      <c r="N46" s="20" t="s">
        <v>27</v>
      </c>
      <c r="O46" s="42"/>
      <c r="P46" s="43"/>
      <c r="Q46" s="43"/>
      <c r="R46" s="43"/>
      <c r="S46" s="43"/>
      <c r="T46" s="44"/>
      <c r="U46" s="44"/>
      <c r="V46" s="44">
        <f>Babosdöbréte!V22+Bocfölde!V22+Böde!V22+Csatár!V22+Hottó!V22+Kiskutas!V22+Nagykutas!V22+Sárhida!V22+Teskánd!V22+Zalaegerszeg!V22</f>
        <v>2000</v>
      </c>
      <c r="W46" s="44"/>
      <c r="X46" s="44"/>
      <c r="Y46" s="44"/>
      <c r="Z46" s="44"/>
      <c r="AA46" s="44"/>
      <c r="AB46" s="44"/>
      <c r="AC46" s="45"/>
    </row>
    <row r="47" spans="1:29" s="152" customFormat="1" ht="75" x14ac:dyDescent="0.25">
      <c r="A47" s="202">
        <v>108</v>
      </c>
      <c r="B47" s="146"/>
      <c r="C47" s="154" t="s">
        <v>165</v>
      </c>
      <c r="D47" s="154" t="s">
        <v>173</v>
      </c>
      <c r="E47" s="164" t="s">
        <v>175</v>
      </c>
      <c r="F47" s="164" t="s">
        <v>154</v>
      </c>
      <c r="G47" s="157" t="s">
        <v>155</v>
      </c>
      <c r="H47" s="149"/>
      <c r="I47" s="149" t="s">
        <v>112</v>
      </c>
      <c r="J47" s="148">
        <f t="shared" si="1"/>
        <v>601</v>
      </c>
      <c r="K47" s="149"/>
      <c r="L47" s="150">
        <v>45658</v>
      </c>
      <c r="M47" s="150">
        <v>46022</v>
      </c>
      <c r="N47" s="20" t="s">
        <v>27</v>
      </c>
      <c r="O47" s="42"/>
      <c r="P47" s="43"/>
      <c r="Q47" s="43"/>
      <c r="R47" s="43"/>
      <c r="S47" s="43"/>
      <c r="T47" s="44"/>
      <c r="U47" s="44"/>
      <c r="V47" s="44"/>
      <c r="W47" s="44">
        <f>Babosdöbréte!W23+Bocfölde!W23+Böde!W23+Csatár!W23+Hottó!W23+Kiskutas!W23+Nagykutas!W23+Sárhida!W23+Teskánd!W23+Zalaegerszeg!W23</f>
        <v>601</v>
      </c>
      <c r="X47" s="44"/>
      <c r="Y47" s="44"/>
      <c r="Z47" s="44"/>
      <c r="AA47" s="44"/>
      <c r="AB47" s="44"/>
      <c r="AC47" s="45"/>
    </row>
    <row r="48" spans="1:29" s="152" customFormat="1" ht="75" x14ac:dyDescent="0.25">
      <c r="A48" s="203"/>
      <c r="B48" s="146"/>
      <c r="C48" s="154" t="s">
        <v>165</v>
      </c>
      <c r="D48" s="154" t="s">
        <v>174</v>
      </c>
      <c r="E48" s="164" t="s">
        <v>176</v>
      </c>
      <c r="F48" s="164" t="s">
        <v>154</v>
      </c>
      <c r="G48" s="157" t="s">
        <v>177</v>
      </c>
      <c r="H48" s="149"/>
      <c r="I48" s="149" t="s">
        <v>112</v>
      </c>
      <c r="J48" s="148">
        <f t="shared" si="1"/>
        <v>2000</v>
      </c>
      <c r="K48" s="149"/>
      <c r="L48" s="150">
        <v>45658</v>
      </c>
      <c r="M48" s="150">
        <v>46022</v>
      </c>
      <c r="N48" s="20" t="s">
        <v>27</v>
      </c>
      <c r="O48" s="42"/>
      <c r="P48" s="43"/>
      <c r="Q48" s="43"/>
      <c r="R48" s="43"/>
      <c r="S48" s="43"/>
      <c r="T48" s="44"/>
      <c r="U48" s="44"/>
      <c r="V48" s="44"/>
      <c r="W48" s="44">
        <f>Babosdöbréte!W24+Bocfölde!W24+Böde!W24+Csatár!W24+Hottó!W24+Kiskutas!W24+Nagykutas!W24+Sárhida!W24+Teskánd!W24+Zalaegerszeg!W24</f>
        <v>2000</v>
      </c>
      <c r="X48" s="44"/>
      <c r="Y48" s="44"/>
      <c r="Z48" s="44"/>
      <c r="AA48" s="44"/>
      <c r="AB48" s="44"/>
      <c r="AC48" s="45"/>
    </row>
    <row r="49" spans="1:29" s="152" customFormat="1" ht="75" x14ac:dyDescent="0.25">
      <c r="A49" s="202">
        <v>110</v>
      </c>
      <c r="B49" s="146"/>
      <c r="C49" s="154" t="s">
        <v>165</v>
      </c>
      <c r="D49" s="154" t="s">
        <v>173</v>
      </c>
      <c r="E49" s="164" t="s">
        <v>175</v>
      </c>
      <c r="F49" s="164" t="s">
        <v>154</v>
      </c>
      <c r="G49" s="157" t="s">
        <v>155</v>
      </c>
      <c r="H49" s="149"/>
      <c r="I49" s="149" t="s">
        <v>112</v>
      </c>
      <c r="J49" s="148">
        <f t="shared" si="1"/>
        <v>601</v>
      </c>
      <c r="K49" s="149"/>
      <c r="L49" s="150">
        <v>46023</v>
      </c>
      <c r="M49" s="150">
        <v>46387</v>
      </c>
      <c r="N49" s="20" t="s">
        <v>27</v>
      </c>
      <c r="O49" s="42"/>
      <c r="P49" s="43"/>
      <c r="Q49" s="43"/>
      <c r="R49" s="43"/>
      <c r="S49" s="43"/>
      <c r="T49" s="44"/>
      <c r="U49" s="44"/>
      <c r="V49" s="44"/>
      <c r="W49" s="44"/>
      <c r="X49" s="44">
        <f>Babosdöbréte!X25+Bocfölde!X25+Böde!X25+Csatár!X25+Hottó!X25+Kiskutas!X25+Nagykutas!X25+Sárhida!X25+Teskánd!X25+Zalaegerszeg!X25</f>
        <v>601</v>
      </c>
      <c r="Y49" s="44"/>
      <c r="Z49" s="44"/>
      <c r="AA49" s="44"/>
      <c r="AB49" s="44"/>
      <c r="AC49" s="45"/>
    </row>
    <row r="50" spans="1:29" s="152" customFormat="1" ht="75" x14ac:dyDescent="0.25">
      <c r="A50" s="203"/>
      <c r="B50" s="146"/>
      <c r="C50" s="154" t="s">
        <v>165</v>
      </c>
      <c r="D50" s="154" t="s">
        <v>174</v>
      </c>
      <c r="E50" s="164" t="s">
        <v>176</v>
      </c>
      <c r="F50" s="164" t="s">
        <v>154</v>
      </c>
      <c r="G50" s="157" t="s">
        <v>177</v>
      </c>
      <c r="H50" s="149"/>
      <c r="I50" s="149" t="s">
        <v>112</v>
      </c>
      <c r="J50" s="148">
        <f t="shared" si="1"/>
        <v>2000</v>
      </c>
      <c r="K50" s="149"/>
      <c r="L50" s="150">
        <v>46023</v>
      </c>
      <c r="M50" s="150">
        <v>46387</v>
      </c>
      <c r="N50" s="20" t="s">
        <v>27</v>
      </c>
      <c r="O50" s="42"/>
      <c r="P50" s="43"/>
      <c r="Q50" s="43"/>
      <c r="R50" s="43"/>
      <c r="S50" s="43"/>
      <c r="T50" s="44"/>
      <c r="U50" s="44"/>
      <c r="V50" s="44"/>
      <c r="W50" s="44"/>
      <c r="X50" s="44">
        <f>Babosdöbréte!X26+Bocfölde!X26+Böde!X26+Csatár!X26+Hottó!X26+Kiskutas!X26+Nagykutas!X26+Sárhida!X26+Teskánd!X26+Zalaegerszeg!X26</f>
        <v>2000</v>
      </c>
      <c r="Y50" s="44"/>
      <c r="Z50" s="44"/>
      <c r="AA50" s="44"/>
      <c r="AB50" s="44"/>
      <c r="AC50" s="45"/>
    </row>
    <row r="51" spans="1:29" s="152" customFormat="1" ht="75" x14ac:dyDescent="0.25">
      <c r="A51" s="202">
        <v>116</v>
      </c>
      <c r="B51" s="146"/>
      <c r="C51" s="154" t="s">
        <v>165</v>
      </c>
      <c r="D51" s="154" t="s">
        <v>173</v>
      </c>
      <c r="E51" s="164" t="s">
        <v>175</v>
      </c>
      <c r="F51" s="164" t="s">
        <v>154</v>
      </c>
      <c r="G51" s="157" t="s">
        <v>155</v>
      </c>
      <c r="H51" s="149"/>
      <c r="I51" s="149" t="s">
        <v>112</v>
      </c>
      <c r="J51" s="148">
        <f t="shared" si="1"/>
        <v>601</v>
      </c>
      <c r="K51" s="149"/>
      <c r="L51" s="150">
        <v>46388</v>
      </c>
      <c r="M51" s="150">
        <v>46752</v>
      </c>
      <c r="N51" s="20" t="s">
        <v>27</v>
      </c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>
        <f>Babosdöbréte!Y27+Bocfölde!Y27+Böde!Y27+Csatár!Y27+Hottó!Y27+Kiskutas!Y27+Nagykutas!Y27+Sárhida!Y27+Teskánd!Y27+Zalaegerszeg!Y27</f>
        <v>601</v>
      </c>
      <c r="Z51" s="44"/>
      <c r="AA51" s="44"/>
      <c r="AB51" s="44"/>
      <c r="AC51" s="45"/>
    </row>
    <row r="52" spans="1:29" s="152" customFormat="1" ht="75" x14ac:dyDescent="0.25">
      <c r="A52" s="203"/>
      <c r="B52" s="146"/>
      <c r="C52" s="154" t="s">
        <v>165</v>
      </c>
      <c r="D52" s="154" t="s">
        <v>174</v>
      </c>
      <c r="E52" s="164" t="s">
        <v>176</v>
      </c>
      <c r="F52" s="164" t="s">
        <v>154</v>
      </c>
      <c r="G52" s="157" t="s">
        <v>177</v>
      </c>
      <c r="H52" s="149"/>
      <c r="I52" s="149" t="s">
        <v>112</v>
      </c>
      <c r="J52" s="148">
        <f t="shared" si="1"/>
        <v>2000</v>
      </c>
      <c r="K52" s="149"/>
      <c r="L52" s="150">
        <v>46388</v>
      </c>
      <c r="M52" s="150">
        <v>46752</v>
      </c>
      <c r="N52" s="20" t="s">
        <v>27</v>
      </c>
      <c r="O52" s="42"/>
      <c r="P52" s="43"/>
      <c r="Q52" s="43"/>
      <c r="R52" s="43"/>
      <c r="S52" s="43"/>
      <c r="T52" s="44"/>
      <c r="U52" s="44"/>
      <c r="V52" s="44"/>
      <c r="W52" s="44"/>
      <c r="X52" s="44"/>
      <c r="Y52" s="44">
        <f>Babosdöbréte!Y28+Bocfölde!Y28+Böde!Y28+Csatár!Y28+Hottó!Y28+Kiskutas!Y28+Nagykutas!Y28+Sárhida!Y28+Teskánd!Y28+Zalaegerszeg!Y28</f>
        <v>2000</v>
      </c>
      <c r="Z52" s="44"/>
      <c r="AA52" s="44"/>
      <c r="AB52" s="44"/>
      <c r="AC52" s="45"/>
    </row>
    <row r="53" spans="1:29" s="152" customFormat="1" ht="75" x14ac:dyDescent="0.25">
      <c r="A53" s="202">
        <v>119</v>
      </c>
      <c r="B53" s="146"/>
      <c r="C53" s="154" t="s">
        <v>165</v>
      </c>
      <c r="D53" s="154" t="s">
        <v>173</v>
      </c>
      <c r="E53" s="164" t="s">
        <v>175</v>
      </c>
      <c r="F53" s="164" t="s">
        <v>154</v>
      </c>
      <c r="G53" s="157" t="s">
        <v>155</v>
      </c>
      <c r="H53" s="149"/>
      <c r="I53" s="149" t="s">
        <v>112</v>
      </c>
      <c r="J53" s="148">
        <f t="shared" si="1"/>
        <v>601</v>
      </c>
      <c r="K53" s="149"/>
      <c r="L53" s="150">
        <v>46753</v>
      </c>
      <c r="M53" s="150">
        <v>47118</v>
      </c>
      <c r="N53" s="20" t="s">
        <v>27</v>
      </c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>
        <f>Babosdöbréte!Z29+Bocfölde!Z29+Böde!Z29+Csatár!Z29+Hottó!Z29+Kiskutas!Z29+Nagykutas!Z29+Sárhida!Z29+Teskánd!Z29+Zalaegerszeg!Z29</f>
        <v>601</v>
      </c>
      <c r="AA53" s="44"/>
      <c r="AB53" s="44"/>
      <c r="AC53" s="45"/>
    </row>
    <row r="54" spans="1:29" s="152" customFormat="1" ht="75" x14ac:dyDescent="0.25">
      <c r="A54" s="203"/>
      <c r="B54" s="146"/>
      <c r="C54" s="154" t="s">
        <v>165</v>
      </c>
      <c r="D54" s="154" t="s">
        <v>174</v>
      </c>
      <c r="E54" s="164" t="s">
        <v>176</v>
      </c>
      <c r="F54" s="164" t="s">
        <v>154</v>
      </c>
      <c r="G54" s="157" t="s">
        <v>177</v>
      </c>
      <c r="H54" s="149"/>
      <c r="I54" s="149" t="s">
        <v>112</v>
      </c>
      <c r="J54" s="148">
        <f t="shared" si="1"/>
        <v>2000</v>
      </c>
      <c r="K54" s="149"/>
      <c r="L54" s="150">
        <v>46753</v>
      </c>
      <c r="M54" s="150">
        <v>47118</v>
      </c>
      <c r="N54" s="20" t="s">
        <v>27</v>
      </c>
      <c r="O54" s="42"/>
      <c r="P54" s="43"/>
      <c r="Q54" s="43"/>
      <c r="R54" s="43"/>
      <c r="S54" s="43"/>
      <c r="T54" s="44"/>
      <c r="U54" s="44"/>
      <c r="V54" s="44"/>
      <c r="W54" s="44"/>
      <c r="X54" s="44"/>
      <c r="Y54" s="44"/>
      <c r="Z54" s="44">
        <f>Babosdöbréte!Z30+Bocfölde!Z30+Böde!Z30+Csatár!Z30+Hottó!Z30+Kiskutas!Z30+Nagykutas!Z30+Sárhida!Z30+Teskánd!Z30+Zalaegerszeg!Z30</f>
        <v>2000</v>
      </c>
      <c r="AA54" s="44"/>
      <c r="AB54" s="44"/>
      <c r="AC54" s="45"/>
    </row>
    <row r="55" spans="1:29" s="152" customFormat="1" ht="75" x14ac:dyDescent="0.25">
      <c r="A55" s="202">
        <v>131</v>
      </c>
      <c r="B55" s="146"/>
      <c r="C55" s="154" t="s">
        <v>165</v>
      </c>
      <c r="D55" s="154" t="s">
        <v>173</v>
      </c>
      <c r="E55" s="164" t="s">
        <v>175</v>
      </c>
      <c r="F55" s="164" t="s">
        <v>154</v>
      </c>
      <c r="G55" s="157" t="s">
        <v>155</v>
      </c>
      <c r="H55" s="149"/>
      <c r="I55" s="149" t="s">
        <v>112</v>
      </c>
      <c r="J55" s="148">
        <f t="shared" si="1"/>
        <v>601</v>
      </c>
      <c r="K55" s="149"/>
      <c r="L55" s="150">
        <v>47119</v>
      </c>
      <c r="M55" s="150">
        <v>47483</v>
      </c>
      <c r="N55" s="20" t="s">
        <v>27</v>
      </c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>
        <f>Babosdöbréte!AA31+Bocfölde!AA31+Böde!AA31+Csatár!AA31+Hottó!AA31+Kiskutas!AA31+Nagykutas!AA31+Sárhida!AA31+Teskánd!AA31+Zalaegerszeg!AA31</f>
        <v>601</v>
      </c>
      <c r="AB55" s="44"/>
      <c r="AC55" s="45"/>
    </row>
    <row r="56" spans="1:29" s="152" customFormat="1" ht="75" x14ac:dyDescent="0.25">
      <c r="A56" s="203"/>
      <c r="B56" s="146"/>
      <c r="C56" s="154" t="s">
        <v>165</v>
      </c>
      <c r="D56" s="154" t="s">
        <v>174</v>
      </c>
      <c r="E56" s="164" t="s">
        <v>176</v>
      </c>
      <c r="F56" s="164" t="s">
        <v>154</v>
      </c>
      <c r="G56" s="157" t="s">
        <v>177</v>
      </c>
      <c r="H56" s="149"/>
      <c r="I56" s="149" t="s">
        <v>112</v>
      </c>
      <c r="J56" s="148">
        <f t="shared" si="1"/>
        <v>2000</v>
      </c>
      <c r="K56" s="149"/>
      <c r="L56" s="150">
        <v>47119</v>
      </c>
      <c r="M56" s="150">
        <v>47483</v>
      </c>
      <c r="N56" s="20" t="s">
        <v>27</v>
      </c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>
        <f>Babosdöbréte!AA32+Bocfölde!AA32+Böde!AA32+Csatár!AA32+Hottó!AA32+Kiskutas!AA32+Nagykutas!AA32+Sárhida!AA32+Teskánd!AA32+Zalaegerszeg!AA32</f>
        <v>2000</v>
      </c>
      <c r="AB56" s="44"/>
      <c r="AC56" s="45"/>
    </row>
    <row r="57" spans="1:29" s="152" customFormat="1" ht="75" x14ac:dyDescent="0.25">
      <c r="A57" s="202">
        <v>135</v>
      </c>
      <c r="B57" s="146"/>
      <c r="C57" s="154" t="s">
        <v>165</v>
      </c>
      <c r="D57" s="154" t="s">
        <v>173</v>
      </c>
      <c r="E57" s="164" t="s">
        <v>175</v>
      </c>
      <c r="F57" s="164" t="s">
        <v>154</v>
      </c>
      <c r="G57" s="157" t="s">
        <v>155</v>
      </c>
      <c r="H57" s="149"/>
      <c r="I57" s="149" t="s">
        <v>112</v>
      </c>
      <c r="J57" s="148">
        <f t="shared" si="1"/>
        <v>601</v>
      </c>
      <c r="K57" s="149"/>
      <c r="L57" s="150">
        <v>47484</v>
      </c>
      <c r="M57" s="150">
        <v>47848</v>
      </c>
      <c r="N57" s="20" t="s">
        <v>27</v>
      </c>
      <c r="O57" s="42"/>
      <c r="P57" s="43"/>
      <c r="Q57" s="43"/>
      <c r="R57" s="43"/>
      <c r="S57" s="43"/>
      <c r="T57" s="44"/>
      <c r="U57" s="44"/>
      <c r="V57" s="44"/>
      <c r="W57" s="44"/>
      <c r="X57" s="44"/>
      <c r="Y57" s="44"/>
      <c r="Z57" s="44"/>
      <c r="AA57" s="44"/>
      <c r="AB57" s="44">
        <f>Babosdöbréte!AB33+Bocfölde!AB33+Böde!AB33+Csatár!AB33+Hottó!AB33+Kiskutas!AB33+Nagykutas!AB33+Sárhida!AB33+Teskánd!AB33+Zalaegerszeg!AB33</f>
        <v>601</v>
      </c>
      <c r="AC57" s="45"/>
    </row>
    <row r="58" spans="1:29" s="152" customFormat="1" ht="75" x14ac:dyDescent="0.25">
      <c r="A58" s="203"/>
      <c r="B58" s="146"/>
      <c r="C58" s="154" t="s">
        <v>165</v>
      </c>
      <c r="D58" s="154" t="s">
        <v>174</v>
      </c>
      <c r="E58" s="164" t="s">
        <v>176</v>
      </c>
      <c r="F58" s="164" t="s">
        <v>154</v>
      </c>
      <c r="G58" s="157" t="s">
        <v>177</v>
      </c>
      <c r="H58" s="149"/>
      <c r="I58" s="149" t="s">
        <v>112</v>
      </c>
      <c r="J58" s="148">
        <f t="shared" si="1"/>
        <v>2000</v>
      </c>
      <c r="K58" s="149"/>
      <c r="L58" s="150">
        <v>47484</v>
      </c>
      <c r="M58" s="150">
        <v>47848</v>
      </c>
      <c r="N58" s="20" t="s">
        <v>27</v>
      </c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>
        <f>Babosdöbréte!AB34+Bocfölde!AB34+Böde!AB34+Csatár!AB34+Hottó!AB34+Kiskutas!AB34+Nagykutas!AB34+Sárhida!AB34+Teskánd!AB34+Zalaegerszeg!AB34</f>
        <v>2000</v>
      </c>
      <c r="AC58" s="45"/>
    </row>
    <row r="59" spans="1:29" s="152" customFormat="1" ht="75" x14ac:dyDescent="0.25">
      <c r="A59" s="202">
        <v>137</v>
      </c>
      <c r="B59" s="146"/>
      <c r="C59" s="154" t="s">
        <v>165</v>
      </c>
      <c r="D59" s="154" t="s">
        <v>173</v>
      </c>
      <c r="E59" s="164" t="s">
        <v>175</v>
      </c>
      <c r="F59" s="164" t="s">
        <v>154</v>
      </c>
      <c r="G59" s="157" t="s">
        <v>155</v>
      </c>
      <c r="H59" s="149"/>
      <c r="I59" s="149" t="s">
        <v>112</v>
      </c>
      <c r="J59" s="148">
        <f t="shared" si="1"/>
        <v>601</v>
      </c>
      <c r="K59" s="149"/>
      <c r="L59" s="150">
        <v>47849</v>
      </c>
      <c r="M59" s="150">
        <v>48213</v>
      </c>
      <c r="N59" s="20" t="s">
        <v>27</v>
      </c>
      <c r="O59" s="42"/>
      <c r="P59" s="43"/>
      <c r="Q59" s="43"/>
      <c r="R59" s="43"/>
      <c r="S59" s="43"/>
      <c r="T59" s="44"/>
      <c r="U59" s="44"/>
      <c r="V59" s="44"/>
      <c r="W59" s="44"/>
      <c r="X59" s="44"/>
      <c r="Y59" s="44"/>
      <c r="Z59" s="44"/>
      <c r="AA59" s="44"/>
      <c r="AB59" s="44"/>
      <c r="AC59" s="45">
        <f>Babosdöbréte!AC35+Bocfölde!AC35+Böde!AC35+Csatár!AC35+Hottó!AC35+Kiskutas!AC35+Nagykutas!AC35+Sárhida!AC35+Teskánd!AC35+Zalaegerszeg!AC35</f>
        <v>601</v>
      </c>
    </row>
    <row r="60" spans="1:29" s="152" customFormat="1" ht="75" x14ac:dyDescent="0.25">
      <c r="A60" s="203"/>
      <c r="B60" s="146"/>
      <c r="C60" s="154" t="s">
        <v>165</v>
      </c>
      <c r="D60" s="154" t="s">
        <v>174</v>
      </c>
      <c r="E60" s="164" t="s">
        <v>176</v>
      </c>
      <c r="F60" s="164" t="s">
        <v>154</v>
      </c>
      <c r="G60" s="157" t="s">
        <v>177</v>
      </c>
      <c r="H60" s="149"/>
      <c r="I60" s="149" t="s">
        <v>112</v>
      </c>
      <c r="J60" s="148">
        <f t="shared" si="1"/>
        <v>2000</v>
      </c>
      <c r="K60" s="149"/>
      <c r="L60" s="150">
        <v>47849</v>
      </c>
      <c r="M60" s="150">
        <v>48213</v>
      </c>
      <c r="N60" s="20" t="s">
        <v>27</v>
      </c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>
        <f>Babosdöbréte!AC36+Bocfölde!AC36+Böde!AC36+Csatár!AC36+Hottó!AC36+Kiskutas!AC36+Nagykutas!AC36+Sárhida!AC36+Teskánd!AC36+Zalaegerszeg!AC36</f>
        <v>2000</v>
      </c>
    </row>
    <row r="61" spans="1:29" x14ac:dyDescent="0.25">
      <c r="A61" s="1"/>
      <c r="B61" s="21"/>
      <c r="C61" s="31"/>
      <c r="D61" s="31"/>
      <c r="E61" s="33"/>
      <c r="F61" s="41"/>
      <c r="G61" s="31"/>
      <c r="H61" s="22"/>
      <c r="I61" s="22"/>
      <c r="J61" s="2"/>
      <c r="K61" s="22"/>
      <c r="L61" s="81"/>
      <c r="M61" s="81"/>
      <c r="N61" s="20"/>
      <c r="O61" s="42"/>
      <c r="P61" s="43"/>
      <c r="Q61" s="126"/>
      <c r="R61" s="126"/>
      <c r="S61" s="43"/>
      <c r="T61" s="44"/>
      <c r="U61" s="44"/>
      <c r="V61" s="44"/>
      <c r="W61" s="44"/>
      <c r="X61" s="44"/>
      <c r="Y61" s="44"/>
      <c r="Z61" s="44"/>
      <c r="AA61" s="44"/>
      <c r="AB61" s="44"/>
      <c r="AC61" s="45"/>
    </row>
    <row r="62" spans="1:29" x14ac:dyDescent="0.25">
      <c r="A62" s="16"/>
      <c r="B62" s="17" t="s">
        <v>3</v>
      </c>
      <c r="C62" s="9"/>
      <c r="D62" s="9"/>
      <c r="E62" s="9"/>
      <c r="F62" s="9"/>
      <c r="G62" s="9"/>
      <c r="H62" s="18"/>
      <c r="I62" s="18"/>
      <c r="J62" s="34"/>
      <c r="K62" s="18"/>
      <c r="L62" s="77"/>
      <c r="M62" s="77"/>
      <c r="N62" s="18"/>
      <c r="O62" s="18"/>
      <c r="P62" s="18"/>
      <c r="Q62" s="12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68"/>
    </row>
    <row r="63" spans="1:29" s="152" customFormat="1" ht="105" x14ac:dyDescent="0.25">
      <c r="A63" s="145">
        <v>12</v>
      </c>
      <c r="B63" s="146"/>
      <c r="C63" s="154" t="s">
        <v>107</v>
      </c>
      <c r="D63" s="156" t="s">
        <v>108</v>
      </c>
      <c r="E63" s="157" t="s">
        <v>109</v>
      </c>
      <c r="F63" s="158" t="s">
        <v>110</v>
      </c>
      <c r="G63" s="157" t="s">
        <v>111</v>
      </c>
      <c r="H63" s="149"/>
      <c r="I63" s="149" t="s">
        <v>112</v>
      </c>
      <c r="J63" s="148">
        <f t="shared" ref="J63:J74" si="2">SUM(O63:AC63)</f>
        <v>1600</v>
      </c>
      <c r="K63" s="149"/>
      <c r="L63" s="150">
        <v>42736</v>
      </c>
      <c r="M63" s="150">
        <v>43100</v>
      </c>
      <c r="N63" s="20" t="s">
        <v>25</v>
      </c>
      <c r="O63" s="42">
        <f>Babosdöbréte!O39+Bocfölde!O39+Böde!O39+Csatár!O39+Hottó!O39+Kiskutas!O39+Nagykutas!O39+Sárhida!O39+Teskánd!O39+Zalaegerszeg!O39</f>
        <v>1600</v>
      </c>
      <c r="P63" s="43"/>
      <c r="Q63" s="43"/>
      <c r="R63" s="43"/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152" customFormat="1" ht="105" x14ac:dyDescent="0.25">
      <c r="A64" s="145">
        <v>13</v>
      </c>
      <c r="B64" s="146"/>
      <c r="C64" s="154" t="s">
        <v>122</v>
      </c>
      <c r="D64" s="156" t="s">
        <v>123</v>
      </c>
      <c r="E64" s="157" t="s">
        <v>109</v>
      </c>
      <c r="F64" s="158" t="s">
        <v>110</v>
      </c>
      <c r="G64" s="157" t="s">
        <v>111</v>
      </c>
      <c r="H64" s="149"/>
      <c r="I64" s="149" t="s">
        <v>112</v>
      </c>
      <c r="J64" s="148">
        <f t="shared" si="2"/>
        <v>2665</v>
      </c>
      <c r="K64" s="149"/>
      <c r="L64" s="150">
        <v>42736</v>
      </c>
      <c r="M64" s="150">
        <v>43100</v>
      </c>
      <c r="N64" s="20" t="s">
        <v>25</v>
      </c>
      <c r="O64" s="42">
        <f>Babosdöbréte!O40+Bocfölde!O40+Böde!O40+Csatár!O40+Hottó!O40+Kiskutas!O40+Nagykutas!O40+Sárhida!O40+Teskánd!O40+Zalaegerszeg!O40</f>
        <v>2665</v>
      </c>
      <c r="P64" s="43"/>
      <c r="Q64" s="43"/>
      <c r="R64" s="43"/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 s="152" customFormat="1" ht="105" x14ac:dyDescent="0.25">
      <c r="A65" s="145">
        <v>33</v>
      </c>
      <c r="B65" s="146"/>
      <c r="C65" s="154" t="s">
        <v>133</v>
      </c>
      <c r="D65" s="155" t="s">
        <v>134</v>
      </c>
      <c r="E65" s="157" t="s">
        <v>109</v>
      </c>
      <c r="F65" s="158" t="s">
        <v>110</v>
      </c>
      <c r="G65" s="157" t="s">
        <v>111</v>
      </c>
      <c r="H65" s="149"/>
      <c r="I65" s="149" t="s">
        <v>112</v>
      </c>
      <c r="J65" s="148">
        <f t="shared" si="2"/>
        <v>6078</v>
      </c>
      <c r="K65" s="149"/>
      <c r="L65" s="150">
        <v>43101</v>
      </c>
      <c r="M65" s="150">
        <v>43465</v>
      </c>
      <c r="N65" s="20" t="s">
        <v>26</v>
      </c>
      <c r="O65" s="42"/>
      <c r="P65" s="43">
        <f>Babosdöbréte!P41+Bocfölde!P41+Böde!P41+Csatár!P41+Hottó!P41+Kiskutas!P41+Nagykutas!P41+Sárhida!P41+Teskánd!P41+Zalaegerszeg!P41</f>
        <v>6078</v>
      </c>
      <c r="Q65" s="43"/>
      <c r="R65" s="43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45"/>
    </row>
    <row r="66" spans="1:29" s="152" customFormat="1" ht="105" x14ac:dyDescent="0.25">
      <c r="A66" s="145">
        <v>99</v>
      </c>
      <c r="B66" s="146"/>
      <c r="C66" s="154" t="s">
        <v>165</v>
      </c>
      <c r="D66" s="156" t="s">
        <v>178</v>
      </c>
      <c r="E66" s="157" t="s">
        <v>109</v>
      </c>
      <c r="F66" s="158" t="s">
        <v>110</v>
      </c>
      <c r="G66" s="157" t="s">
        <v>111</v>
      </c>
      <c r="H66" s="149"/>
      <c r="I66" s="149" t="s">
        <v>112</v>
      </c>
      <c r="J66" s="148">
        <f t="shared" si="2"/>
        <v>6000</v>
      </c>
      <c r="K66" s="149"/>
      <c r="L66" s="150">
        <v>44927</v>
      </c>
      <c r="M66" s="150">
        <v>45291</v>
      </c>
      <c r="N66" s="20" t="s">
        <v>27</v>
      </c>
      <c r="O66" s="42"/>
      <c r="P66" s="43"/>
      <c r="Q66" s="43"/>
      <c r="R66" s="43"/>
      <c r="S66" s="43"/>
      <c r="T66" s="44"/>
      <c r="U66" s="44">
        <f>Babosdöbréte!U42+Bocfölde!U42+Böde!U42+Csatár!U42+Hottó!U42+Kiskutas!U42+Nagykutas!U42+Sárhida!U42+Teskánd!U42+Zalaegerszeg!U42</f>
        <v>6000</v>
      </c>
      <c r="V66" s="44"/>
      <c r="W66" s="44"/>
      <c r="X66" s="44"/>
      <c r="Y66" s="44"/>
      <c r="Z66" s="44"/>
      <c r="AA66" s="44"/>
      <c r="AB66" s="44"/>
      <c r="AC66" s="45"/>
    </row>
    <row r="67" spans="1:29" s="152" customFormat="1" ht="105" x14ac:dyDescent="0.25">
      <c r="A67" s="145">
        <v>103</v>
      </c>
      <c r="B67" s="146"/>
      <c r="C67" s="154" t="s">
        <v>165</v>
      </c>
      <c r="D67" s="156" t="s">
        <v>178</v>
      </c>
      <c r="E67" s="157" t="s">
        <v>109</v>
      </c>
      <c r="F67" s="158" t="s">
        <v>110</v>
      </c>
      <c r="G67" s="157" t="s">
        <v>111</v>
      </c>
      <c r="H67" s="149"/>
      <c r="I67" s="149" t="s">
        <v>112</v>
      </c>
      <c r="J67" s="148">
        <f t="shared" si="2"/>
        <v>6000</v>
      </c>
      <c r="K67" s="149"/>
      <c r="L67" s="150">
        <v>45292</v>
      </c>
      <c r="M67" s="150">
        <v>45657</v>
      </c>
      <c r="N67" s="20" t="s">
        <v>27</v>
      </c>
      <c r="O67" s="42"/>
      <c r="P67" s="43"/>
      <c r="Q67" s="43"/>
      <c r="R67" s="43"/>
      <c r="S67" s="43"/>
      <c r="T67" s="44"/>
      <c r="U67" s="44"/>
      <c r="V67" s="44">
        <f>Babosdöbréte!V43+Bocfölde!V43+Böde!V43+Csatár!V43+Hottó!V43+Kiskutas!V43+Nagykutas!V43+Sárhida!V43+Teskánd!V43+Zalaegerszeg!V43</f>
        <v>6000</v>
      </c>
      <c r="W67" s="44"/>
      <c r="X67" s="44"/>
      <c r="Y67" s="44"/>
      <c r="Z67" s="44"/>
      <c r="AA67" s="44"/>
      <c r="AB67" s="44"/>
      <c r="AC67" s="45"/>
    </row>
    <row r="68" spans="1:29" s="152" customFormat="1" ht="105" x14ac:dyDescent="0.25">
      <c r="A68" s="145">
        <v>109</v>
      </c>
      <c r="B68" s="146"/>
      <c r="C68" s="154" t="s">
        <v>165</v>
      </c>
      <c r="D68" s="156" t="s">
        <v>178</v>
      </c>
      <c r="E68" s="157" t="s">
        <v>109</v>
      </c>
      <c r="F68" s="158" t="s">
        <v>110</v>
      </c>
      <c r="G68" s="157" t="s">
        <v>111</v>
      </c>
      <c r="H68" s="149"/>
      <c r="I68" s="149" t="s">
        <v>112</v>
      </c>
      <c r="J68" s="148">
        <f t="shared" si="2"/>
        <v>6000</v>
      </c>
      <c r="K68" s="149"/>
      <c r="L68" s="150">
        <v>45658</v>
      </c>
      <c r="M68" s="150">
        <v>46022</v>
      </c>
      <c r="N68" s="20" t="s">
        <v>27</v>
      </c>
      <c r="O68" s="42"/>
      <c r="P68" s="43"/>
      <c r="Q68" s="43"/>
      <c r="R68" s="43"/>
      <c r="S68" s="43"/>
      <c r="T68" s="44"/>
      <c r="U68" s="44"/>
      <c r="V68" s="44"/>
      <c r="W68" s="44">
        <f>Babosdöbréte!W44+Bocfölde!W44+Böde!W44+Csatár!W44+Hottó!W44+Kiskutas!W44+Nagykutas!W44+Sárhida!W44+Teskánd!W44+Zalaegerszeg!W44</f>
        <v>6000</v>
      </c>
      <c r="X68" s="44"/>
      <c r="Y68" s="44"/>
      <c r="Z68" s="44"/>
      <c r="AA68" s="44"/>
      <c r="AB68" s="44"/>
      <c r="AC68" s="45"/>
    </row>
    <row r="69" spans="1:29" s="152" customFormat="1" ht="105" x14ac:dyDescent="0.25">
      <c r="A69" s="145">
        <v>111</v>
      </c>
      <c r="B69" s="146"/>
      <c r="C69" s="154" t="s">
        <v>165</v>
      </c>
      <c r="D69" s="156" t="s">
        <v>178</v>
      </c>
      <c r="E69" s="157" t="s">
        <v>109</v>
      </c>
      <c r="F69" s="158" t="s">
        <v>110</v>
      </c>
      <c r="G69" s="157" t="s">
        <v>111</v>
      </c>
      <c r="H69" s="149"/>
      <c r="I69" s="149" t="s">
        <v>112</v>
      </c>
      <c r="J69" s="148">
        <f t="shared" si="2"/>
        <v>6000</v>
      </c>
      <c r="K69" s="149"/>
      <c r="L69" s="150">
        <v>46023</v>
      </c>
      <c r="M69" s="150">
        <v>46387</v>
      </c>
      <c r="N69" s="20" t="s">
        <v>27</v>
      </c>
      <c r="O69" s="42"/>
      <c r="P69" s="43"/>
      <c r="Q69" s="43"/>
      <c r="R69" s="43"/>
      <c r="S69" s="43"/>
      <c r="T69" s="44"/>
      <c r="U69" s="44"/>
      <c r="V69" s="44"/>
      <c r="W69" s="44"/>
      <c r="X69" s="44">
        <f>Babosdöbréte!X45+Bocfölde!X45+Böde!X45+Csatár!X45+Hottó!X45+Kiskutas!X45+Nagykutas!X45+Sárhida!X45+Teskánd!X45+Zalaegerszeg!X45</f>
        <v>6000</v>
      </c>
      <c r="Y69" s="44"/>
      <c r="Z69" s="44"/>
      <c r="AA69" s="44"/>
      <c r="AB69" s="44"/>
      <c r="AC69" s="45"/>
    </row>
    <row r="70" spans="1:29" s="152" customFormat="1" ht="105" x14ac:dyDescent="0.25">
      <c r="A70" s="145">
        <v>117</v>
      </c>
      <c r="B70" s="146"/>
      <c r="C70" s="154" t="s">
        <v>165</v>
      </c>
      <c r="D70" s="156" t="s">
        <v>178</v>
      </c>
      <c r="E70" s="157" t="s">
        <v>109</v>
      </c>
      <c r="F70" s="158" t="s">
        <v>110</v>
      </c>
      <c r="G70" s="157" t="s">
        <v>111</v>
      </c>
      <c r="H70" s="149"/>
      <c r="I70" s="149" t="s">
        <v>112</v>
      </c>
      <c r="J70" s="148">
        <f t="shared" si="2"/>
        <v>6000</v>
      </c>
      <c r="K70" s="149"/>
      <c r="L70" s="150">
        <v>46388</v>
      </c>
      <c r="M70" s="150">
        <v>46752</v>
      </c>
      <c r="N70" s="20" t="s">
        <v>27</v>
      </c>
      <c r="O70" s="42"/>
      <c r="P70" s="43"/>
      <c r="Q70" s="43"/>
      <c r="R70" s="43"/>
      <c r="S70" s="43"/>
      <c r="T70" s="44"/>
      <c r="U70" s="44"/>
      <c r="V70" s="44"/>
      <c r="W70" s="44"/>
      <c r="X70" s="44"/>
      <c r="Y70" s="44">
        <f>Babosdöbréte!Y46+Bocfölde!Y46+Böde!Y46+Csatár!Y46+Hottó!Y46+Kiskutas!Y46+Nagykutas!Y46+Sárhida!Y46+Teskánd!Y46+Zalaegerszeg!Y46</f>
        <v>6000</v>
      </c>
      <c r="Z70" s="44"/>
      <c r="AA70" s="44"/>
      <c r="AB70" s="44"/>
      <c r="AC70" s="45"/>
    </row>
    <row r="71" spans="1:29" s="152" customFormat="1" ht="105" x14ac:dyDescent="0.25">
      <c r="A71" s="145">
        <v>120</v>
      </c>
      <c r="B71" s="146"/>
      <c r="C71" s="154" t="s">
        <v>165</v>
      </c>
      <c r="D71" s="156" t="s">
        <v>178</v>
      </c>
      <c r="E71" s="157" t="s">
        <v>109</v>
      </c>
      <c r="F71" s="158" t="s">
        <v>110</v>
      </c>
      <c r="G71" s="157" t="s">
        <v>111</v>
      </c>
      <c r="H71" s="149"/>
      <c r="I71" s="149" t="s">
        <v>112</v>
      </c>
      <c r="J71" s="148">
        <f t="shared" si="2"/>
        <v>6000</v>
      </c>
      <c r="K71" s="149"/>
      <c r="L71" s="150">
        <v>46753</v>
      </c>
      <c r="M71" s="150">
        <v>47118</v>
      </c>
      <c r="N71" s="20" t="s">
        <v>27</v>
      </c>
      <c r="O71" s="42"/>
      <c r="P71" s="43"/>
      <c r="Q71" s="43"/>
      <c r="R71" s="43"/>
      <c r="S71" s="43"/>
      <c r="T71" s="44"/>
      <c r="U71" s="44"/>
      <c r="V71" s="44"/>
      <c r="W71" s="44"/>
      <c r="X71" s="44"/>
      <c r="Y71" s="44"/>
      <c r="Z71" s="44">
        <f>Babosdöbréte!Z47+Bocfölde!Z47+Böde!Z47+Csatár!Z47+Hottó!Z47+Kiskutas!Z47+Nagykutas!Z47+Sárhida!Z47+Teskánd!Z47+Zalaegerszeg!Z47</f>
        <v>6000</v>
      </c>
      <c r="AA71" s="44"/>
      <c r="AB71" s="44"/>
      <c r="AC71" s="45"/>
    </row>
    <row r="72" spans="1:29" s="152" customFormat="1" ht="105" x14ac:dyDescent="0.25">
      <c r="A72" s="145">
        <v>132</v>
      </c>
      <c r="B72" s="146"/>
      <c r="C72" s="154" t="s">
        <v>165</v>
      </c>
      <c r="D72" s="156" t="s">
        <v>178</v>
      </c>
      <c r="E72" s="157" t="s">
        <v>109</v>
      </c>
      <c r="F72" s="158" t="s">
        <v>110</v>
      </c>
      <c r="G72" s="157" t="s">
        <v>111</v>
      </c>
      <c r="H72" s="149"/>
      <c r="I72" s="149" t="s">
        <v>112</v>
      </c>
      <c r="J72" s="148">
        <f t="shared" si="2"/>
        <v>6000</v>
      </c>
      <c r="K72" s="149"/>
      <c r="L72" s="150">
        <v>47119</v>
      </c>
      <c r="M72" s="150">
        <v>47483</v>
      </c>
      <c r="N72" s="20" t="s">
        <v>27</v>
      </c>
      <c r="O72" s="42"/>
      <c r="P72" s="43"/>
      <c r="Q72" s="43"/>
      <c r="R72" s="43"/>
      <c r="S72" s="43"/>
      <c r="T72" s="44"/>
      <c r="U72" s="44"/>
      <c r="V72" s="44"/>
      <c r="W72" s="44"/>
      <c r="X72" s="44"/>
      <c r="Y72" s="44"/>
      <c r="Z72" s="44"/>
      <c r="AA72" s="44">
        <f>Babosdöbréte!AA48+Bocfölde!AA48+Böde!AA48+Csatár!AA48+Hottó!AA48+Kiskutas!AA48+Nagykutas!AA48+Sárhida!AA48+Teskánd!AA48+Zalaegerszeg!AA48</f>
        <v>6000</v>
      </c>
      <c r="AB72" s="44"/>
      <c r="AC72" s="45"/>
    </row>
    <row r="73" spans="1:29" s="152" customFormat="1" ht="105" x14ac:dyDescent="0.25">
      <c r="A73" s="145">
        <v>136</v>
      </c>
      <c r="B73" s="146"/>
      <c r="C73" s="154" t="s">
        <v>165</v>
      </c>
      <c r="D73" s="156" t="s">
        <v>178</v>
      </c>
      <c r="E73" s="157" t="s">
        <v>109</v>
      </c>
      <c r="F73" s="158" t="s">
        <v>110</v>
      </c>
      <c r="G73" s="157" t="s">
        <v>111</v>
      </c>
      <c r="H73" s="149"/>
      <c r="I73" s="149" t="s">
        <v>112</v>
      </c>
      <c r="J73" s="148">
        <f t="shared" si="2"/>
        <v>6000</v>
      </c>
      <c r="K73" s="149"/>
      <c r="L73" s="150">
        <v>47484</v>
      </c>
      <c r="M73" s="150">
        <v>47848</v>
      </c>
      <c r="N73" s="20" t="s">
        <v>27</v>
      </c>
      <c r="O73" s="42"/>
      <c r="P73" s="43"/>
      <c r="Q73" s="43"/>
      <c r="R73" s="43"/>
      <c r="S73" s="43"/>
      <c r="T73" s="44"/>
      <c r="U73" s="44"/>
      <c r="V73" s="44"/>
      <c r="W73" s="44"/>
      <c r="X73" s="44"/>
      <c r="Y73" s="44"/>
      <c r="Z73" s="44"/>
      <c r="AA73" s="44"/>
      <c r="AB73" s="44">
        <f>Babosdöbréte!AB49+Bocfölde!AB49+Böde!AB49+Csatár!AB49+Hottó!AB49+Kiskutas!AB49+Nagykutas!AB49+Sárhida!AB49+Teskánd!AB49+Zalaegerszeg!AB49</f>
        <v>6000</v>
      </c>
      <c r="AC73" s="45"/>
    </row>
    <row r="74" spans="1:29" s="152" customFormat="1" ht="105" x14ac:dyDescent="0.25">
      <c r="A74" s="145">
        <v>138</v>
      </c>
      <c r="B74" s="146"/>
      <c r="C74" s="154" t="s">
        <v>165</v>
      </c>
      <c r="D74" s="156" t="s">
        <v>178</v>
      </c>
      <c r="E74" s="157" t="s">
        <v>109</v>
      </c>
      <c r="F74" s="158" t="s">
        <v>110</v>
      </c>
      <c r="G74" s="157" t="s">
        <v>111</v>
      </c>
      <c r="H74" s="149"/>
      <c r="I74" s="149" t="s">
        <v>112</v>
      </c>
      <c r="J74" s="148">
        <f t="shared" si="2"/>
        <v>6000</v>
      </c>
      <c r="K74" s="149"/>
      <c r="L74" s="150">
        <v>47849</v>
      </c>
      <c r="M74" s="150">
        <v>48213</v>
      </c>
      <c r="N74" s="20" t="s">
        <v>27</v>
      </c>
      <c r="O74" s="42"/>
      <c r="P74" s="43"/>
      <c r="Q74" s="43"/>
      <c r="R74" s="43"/>
      <c r="S74" s="43"/>
      <c r="T74" s="44"/>
      <c r="U74" s="44"/>
      <c r="V74" s="44"/>
      <c r="W74" s="44"/>
      <c r="X74" s="44"/>
      <c r="Y74" s="44"/>
      <c r="Z74" s="44"/>
      <c r="AA74" s="44"/>
      <c r="AB74" s="44"/>
      <c r="AC74" s="45">
        <f>Babosdöbréte!AC50+Bocfölde!AC50+Böde!AC50+Csatár!AC50+Hottó!AC50+Kiskutas!AC50+Nagykutas!AC50+Sárhida!AC50+Teskánd!AC50+Zalaegerszeg!AC50</f>
        <v>6000</v>
      </c>
    </row>
    <row r="75" spans="1:29" ht="15.75" thickBot="1" x14ac:dyDescent="0.3">
      <c r="A75" s="1"/>
      <c r="B75" s="21"/>
      <c r="C75" s="31"/>
      <c r="D75" s="35"/>
      <c r="E75" s="31"/>
      <c r="F75" s="66"/>
      <c r="G75" s="31"/>
      <c r="H75" s="22"/>
      <c r="I75" s="22"/>
      <c r="J75" s="2"/>
      <c r="K75" s="22"/>
      <c r="L75" s="81"/>
      <c r="M75" s="81"/>
      <c r="N75" s="20"/>
      <c r="O75" s="42"/>
      <c r="P75" s="43"/>
      <c r="Q75" s="126"/>
      <c r="R75" s="126"/>
      <c r="S75" s="139"/>
      <c r="T75" s="44"/>
      <c r="U75" s="44"/>
      <c r="V75" s="44"/>
      <c r="W75" s="44"/>
      <c r="X75" s="44"/>
      <c r="Y75" s="44"/>
      <c r="Z75" s="44"/>
      <c r="AA75" s="44"/>
      <c r="AB75" s="44"/>
      <c r="AC75" s="45"/>
    </row>
    <row r="76" spans="1:29" ht="15.75" thickBot="1" x14ac:dyDescent="0.3">
      <c r="A76" s="101"/>
      <c r="B76" s="59" t="s">
        <v>0</v>
      </c>
      <c r="C76" s="59"/>
      <c r="D76" s="59"/>
      <c r="E76" s="59"/>
      <c r="F76" s="59"/>
      <c r="G76" s="59"/>
      <c r="H76" s="59"/>
      <c r="I76" s="59"/>
      <c r="J76" s="59">
        <f>SUM(J37:J63)</f>
        <v>37009</v>
      </c>
      <c r="K76" s="59"/>
      <c r="L76" s="85"/>
      <c r="M76" s="85"/>
      <c r="N76" s="102"/>
      <c r="O76" s="103"/>
      <c r="P76" s="104"/>
      <c r="Q76" s="131"/>
      <c r="R76" s="131"/>
      <c r="S76" s="104"/>
      <c r="T76" s="105"/>
      <c r="U76" s="105"/>
      <c r="V76" s="105"/>
      <c r="W76" s="105"/>
      <c r="X76" s="105"/>
      <c r="Y76" s="105"/>
      <c r="Z76" s="105"/>
      <c r="AA76" s="105"/>
      <c r="AB76" s="105"/>
      <c r="AC76" s="106"/>
    </row>
    <row r="77" spans="1:29" x14ac:dyDescent="0.25">
      <c r="A77" s="24"/>
      <c r="B77" s="25"/>
      <c r="C77" s="25"/>
      <c r="D77" s="25"/>
      <c r="E77" s="25"/>
      <c r="F77" s="25"/>
      <c r="G77" s="25"/>
      <c r="H77" s="25"/>
      <c r="I77" s="26"/>
      <c r="L77" s="78"/>
      <c r="M77" s="78"/>
      <c r="O77" s="67"/>
      <c r="P77" s="67"/>
      <c r="Q77" s="132"/>
      <c r="R77" s="132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</row>
    <row r="78" spans="1:29" x14ac:dyDescent="0.25">
      <c r="A78" s="201" t="s">
        <v>42</v>
      </c>
      <c r="B78" s="201"/>
      <c r="C78" s="201"/>
      <c r="D78" s="25"/>
      <c r="E78" s="25"/>
      <c r="F78" s="25"/>
      <c r="G78" s="25"/>
      <c r="H78" s="25"/>
      <c r="I78" s="26"/>
      <c r="L78" s="78"/>
      <c r="M78" s="78"/>
      <c r="O78" s="67"/>
      <c r="P78" s="67"/>
      <c r="Q78" s="132"/>
      <c r="R78" s="132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</row>
    <row r="79" spans="1:29" x14ac:dyDescent="0.25">
      <c r="A79" s="10"/>
      <c r="B79" s="6"/>
      <c r="C79" s="40" t="s">
        <v>6</v>
      </c>
      <c r="D79" s="40" t="s">
        <v>5</v>
      </c>
      <c r="E79" s="10"/>
      <c r="F79" s="10"/>
      <c r="G79" s="10"/>
      <c r="H79" s="8"/>
      <c r="I79" s="11"/>
      <c r="J79" s="8"/>
      <c r="K79" s="11"/>
      <c r="L79" s="79"/>
      <c r="M79" s="80"/>
      <c r="N79" s="6"/>
      <c r="O79" s="42"/>
      <c r="P79" s="43"/>
      <c r="Q79" s="126"/>
      <c r="R79" s="126"/>
      <c r="S79" s="43"/>
      <c r="T79" s="44"/>
      <c r="U79" s="44"/>
      <c r="V79" s="44"/>
      <c r="W79" s="44"/>
      <c r="X79" s="44"/>
      <c r="Y79" s="44"/>
      <c r="Z79" s="44"/>
      <c r="AA79" s="44"/>
      <c r="AB79" s="44"/>
      <c r="AC79" s="45"/>
    </row>
    <row r="80" spans="1:29" x14ac:dyDescent="0.25">
      <c r="A80" s="12"/>
      <c r="B80" s="13" t="s">
        <v>43</v>
      </c>
      <c r="C80" s="14"/>
      <c r="D80" s="14"/>
      <c r="E80" s="14"/>
      <c r="F80" s="14"/>
      <c r="G80" s="14"/>
      <c r="H80" s="15"/>
      <c r="I80" s="9"/>
      <c r="J80" s="15"/>
      <c r="K80" s="9"/>
      <c r="L80" s="82"/>
      <c r="M80" s="77"/>
      <c r="N80" s="9"/>
      <c r="O80" s="18"/>
      <c r="P80" s="18"/>
      <c r="Q80" s="12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68"/>
    </row>
    <row r="81" spans="1:29" x14ac:dyDescent="0.25">
      <c r="A81" s="16"/>
      <c r="B81" s="17" t="s">
        <v>1</v>
      </c>
      <c r="C81" s="9"/>
      <c r="D81" s="9"/>
      <c r="E81" s="9"/>
      <c r="F81" s="9"/>
      <c r="G81" s="9"/>
      <c r="H81" s="15"/>
      <c r="I81" s="18"/>
      <c r="J81" s="15"/>
      <c r="K81" s="18"/>
      <c r="L81" s="82"/>
      <c r="M81" s="77"/>
      <c r="N81" s="18"/>
      <c r="O81" s="18"/>
      <c r="P81" s="18"/>
      <c r="Q81" s="12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68"/>
    </row>
    <row r="82" spans="1:29" s="23" customFormat="1" x14ac:dyDescent="0.25">
      <c r="A82" s="1"/>
      <c r="B82" s="21"/>
      <c r="C82" s="2"/>
      <c r="D82" s="2"/>
      <c r="E82" s="2"/>
      <c r="F82" s="2"/>
      <c r="G82" s="2"/>
      <c r="H82" s="75"/>
      <c r="I82" s="22"/>
      <c r="J82" s="75"/>
      <c r="K82" s="22"/>
      <c r="L82" s="87"/>
      <c r="M82" s="81"/>
      <c r="N82" s="22"/>
      <c r="O82" s="42"/>
      <c r="P82" s="43"/>
      <c r="Q82" s="126"/>
      <c r="R82" s="126"/>
      <c r="S82" s="43"/>
      <c r="T82" s="44"/>
      <c r="U82" s="44"/>
      <c r="V82" s="44"/>
      <c r="W82" s="44"/>
      <c r="X82" s="44"/>
      <c r="Y82" s="44"/>
      <c r="Z82" s="44"/>
      <c r="AA82" s="44"/>
      <c r="AB82" s="44"/>
      <c r="AC82" s="45"/>
    </row>
    <row r="83" spans="1:29" x14ac:dyDescent="0.25">
      <c r="A83" s="16"/>
      <c r="B83" s="17" t="s">
        <v>2</v>
      </c>
      <c r="C83" s="9"/>
      <c r="D83" s="9"/>
      <c r="E83" s="9"/>
      <c r="F83" s="9"/>
      <c r="G83" s="9"/>
      <c r="H83" s="18"/>
      <c r="I83" s="18"/>
      <c r="J83" s="18"/>
      <c r="K83" s="18"/>
      <c r="L83" s="77"/>
      <c r="M83" s="77"/>
      <c r="N83" s="18"/>
      <c r="O83" s="18"/>
      <c r="P83" s="18"/>
      <c r="Q83" s="12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68"/>
    </row>
    <row r="84" spans="1:29" x14ac:dyDescent="0.25">
      <c r="A84" s="1"/>
      <c r="B84" s="21"/>
      <c r="C84" s="32"/>
      <c r="D84" s="2"/>
      <c r="E84" s="76"/>
      <c r="F84" s="76"/>
      <c r="G84" s="76"/>
      <c r="H84" s="22"/>
      <c r="I84" s="22"/>
      <c r="J84" s="2"/>
      <c r="K84" s="22"/>
      <c r="L84" s="81"/>
      <c r="M84" s="81"/>
      <c r="N84" s="37"/>
      <c r="O84" s="42"/>
      <c r="P84" s="43"/>
      <c r="Q84" s="126"/>
      <c r="R84" s="126"/>
      <c r="S84" s="43"/>
      <c r="T84" s="44"/>
      <c r="U84" s="44"/>
      <c r="V84" s="44"/>
      <c r="W84" s="44"/>
      <c r="X84" s="44"/>
      <c r="Y84" s="44"/>
      <c r="Z84" s="44"/>
      <c r="AA84" s="44"/>
      <c r="AB84" s="44"/>
      <c r="AC84" s="45"/>
    </row>
    <row r="85" spans="1:29" x14ac:dyDescent="0.25">
      <c r="A85" s="16"/>
      <c r="B85" s="17" t="s">
        <v>3</v>
      </c>
      <c r="C85" s="9"/>
      <c r="D85" s="9"/>
      <c r="E85" s="9"/>
      <c r="F85" s="9"/>
      <c r="G85" s="9"/>
      <c r="H85" s="18"/>
      <c r="I85" s="18"/>
      <c r="J85" s="34"/>
      <c r="K85" s="18"/>
      <c r="L85" s="77"/>
      <c r="M85" s="77"/>
      <c r="N85" s="18"/>
      <c r="O85" s="18"/>
      <c r="P85" s="18"/>
      <c r="Q85" s="12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68"/>
    </row>
    <row r="86" spans="1:29" s="152" customFormat="1" ht="120" x14ac:dyDescent="0.25">
      <c r="A86" s="145">
        <v>58</v>
      </c>
      <c r="B86" s="146"/>
      <c r="C86" s="154" t="s">
        <v>144</v>
      </c>
      <c r="D86" s="156" t="s">
        <v>145</v>
      </c>
      <c r="E86" s="76" t="s">
        <v>146</v>
      </c>
      <c r="F86" s="76" t="s">
        <v>147</v>
      </c>
      <c r="G86" s="76" t="s">
        <v>148</v>
      </c>
      <c r="H86" s="149"/>
      <c r="I86" s="149" t="s">
        <v>112</v>
      </c>
      <c r="J86" s="148">
        <f>SUM(O86:AC86)</f>
        <v>1000</v>
      </c>
      <c r="K86" s="149"/>
      <c r="L86" s="150">
        <v>43556</v>
      </c>
      <c r="M86" s="150">
        <v>43830</v>
      </c>
      <c r="N86" s="20" t="s">
        <v>26</v>
      </c>
      <c r="O86" s="42"/>
      <c r="P86" s="43"/>
      <c r="Q86" s="43">
        <f>Babosdöbréte!Q62+Bocfölde!Q62+Böde!Q62+Csatár!Q62+Hottó!Q62+Kiskutas!Q62+Nagykutas!Q62+Sárhida!Q62+Teskánd!Q62+Zalaegerszeg!Q62</f>
        <v>1000</v>
      </c>
      <c r="R86" s="43"/>
      <c r="S86" s="43"/>
      <c r="T86" s="44"/>
      <c r="U86" s="44"/>
      <c r="V86" s="44"/>
      <c r="W86" s="44"/>
      <c r="X86" s="44"/>
      <c r="Y86" s="44"/>
      <c r="Z86" s="44"/>
      <c r="AA86" s="44"/>
      <c r="AB86" s="44"/>
      <c r="AC86" s="45"/>
    </row>
    <row r="87" spans="1:29" s="152" customFormat="1" ht="120" x14ac:dyDescent="0.25">
      <c r="A87" s="145">
        <v>70</v>
      </c>
      <c r="B87" s="146"/>
      <c r="C87" s="154" t="s">
        <v>161</v>
      </c>
      <c r="D87" s="156" t="s">
        <v>159</v>
      </c>
      <c r="E87" s="76" t="s">
        <v>146</v>
      </c>
      <c r="F87" s="76" t="s">
        <v>147</v>
      </c>
      <c r="G87" s="76" t="s">
        <v>148</v>
      </c>
      <c r="H87" s="149"/>
      <c r="I87" s="149" t="s">
        <v>112</v>
      </c>
      <c r="J87" s="148">
        <f>SUM(O87:AC87)</f>
        <v>6819</v>
      </c>
      <c r="K87" s="149"/>
      <c r="L87" s="150">
        <v>43922</v>
      </c>
      <c r="M87" s="150">
        <v>44196</v>
      </c>
      <c r="N87" s="20" t="s">
        <v>26</v>
      </c>
      <c r="O87" s="42"/>
      <c r="P87" s="43"/>
      <c r="Q87" s="43"/>
      <c r="R87" s="43">
        <f>Babosdöbréte!R63+Bocfölde!R63+Böde!R63+Csatár!R63+Hottó!R63+Kiskutas!R63+Nagykutas!R63+Sárhida!R63+Teskánd!R63+Zalaegerszeg!R63</f>
        <v>6819</v>
      </c>
      <c r="S87" s="43"/>
      <c r="T87" s="44"/>
      <c r="U87" s="44"/>
      <c r="V87" s="44"/>
      <c r="W87" s="44"/>
      <c r="X87" s="44"/>
      <c r="Y87" s="44"/>
      <c r="Z87" s="44"/>
      <c r="AA87" s="44"/>
      <c r="AB87" s="44"/>
      <c r="AC87" s="45"/>
    </row>
    <row r="88" spans="1:29" s="152" customFormat="1" ht="120" x14ac:dyDescent="0.25">
      <c r="A88" s="145">
        <v>71</v>
      </c>
      <c r="B88" s="146"/>
      <c r="C88" s="154" t="s">
        <v>160</v>
      </c>
      <c r="D88" s="156" t="s">
        <v>162</v>
      </c>
      <c r="E88" s="76" t="s">
        <v>146</v>
      </c>
      <c r="F88" s="76" t="s">
        <v>147</v>
      </c>
      <c r="G88" s="76" t="s">
        <v>148</v>
      </c>
      <c r="H88" s="149"/>
      <c r="I88" s="149" t="s">
        <v>112</v>
      </c>
      <c r="J88" s="148">
        <f>SUM(O88:AC88)</f>
        <v>21000</v>
      </c>
      <c r="K88" s="149"/>
      <c r="L88" s="150">
        <v>43922</v>
      </c>
      <c r="M88" s="150">
        <v>44196</v>
      </c>
      <c r="N88" s="20" t="s">
        <v>26</v>
      </c>
      <c r="O88" s="42"/>
      <c r="P88" s="43"/>
      <c r="Q88" s="43"/>
      <c r="R88" s="43">
        <f>Babosdöbréte!R64+Bocfölde!R64+Böde!R64+Csatár!R64+Hottó!R64+Kiskutas!R64+Nagykutas!R64+Sárhida!R64+Teskánd!R64+Zalaegerszeg!R64</f>
        <v>21000</v>
      </c>
      <c r="S88" s="43"/>
      <c r="T88" s="44"/>
      <c r="U88" s="44"/>
      <c r="V88" s="44"/>
      <c r="W88" s="44"/>
      <c r="X88" s="44"/>
      <c r="Y88" s="44"/>
      <c r="Z88" s="44"/>
      <c r="AA88" s="44"/>
      <c r="AB88" s="44"/>
      <c r="AC88" s="45"/>
    </row>
    <row r="89" spans="1:29" x14ac:dyDescent="0.25">
      <c r="A89" s="1"/>
      <c r="B89" s="21"/>
      <c r="C89" s="32"/>
      <c r="D89" s="2"/>
      <c r="E89" s="76"/>
      <c r="F89" s="76"/>
      <c r="G89" s="76"/>
      <c r="H89" s="22"/>
      <c r="I89" s="22"/>
      <c r="J89" s="2"/>
      <c r="K89" s="22"/>
      <c r="L89" s="81"/>
      <c r="M89" s="81"/>
      <c r="N89" s="37"/>
      <c r="O89" s="42"/>
      <c r="P89" s="43"/>
      <c r="Q89" s="126"/>
      <c r="R89" s="126"/>
      <c r="S89" s="43"/>
      <c r="T89" s="44"/>
      <c r="U89" s="44"/>
      <c r="V89" s="44"/>
      <c r="W89" s="44"/>
      <c r="X89" s="44"/>
      <c r="Y89" s="44"/>
      <c r="Z89" s="44"/>
      <c r="AA89" s="44"/>
      <c r="AB89" s="44"/>
      <c r="AC89" s="45"/>
    </row>
    <row r="90" spans="1:29" x14ac:dyDescent="0.25">
      <c r="A90" s="16"/>
      <c r="B90" s="18" t="s">
        <v>45</v>
      </c>
      <c r="C90" s="9"/>
      <c r="D90" s="9"/>
      <c r="E90" s="9"/>
      <c r="F90" s="9"/>
      <c r="G90" s="9"/>
      <c r="H90" s="18"/>
      <c r="I90" s="18"/>
      <c r="J90" s="18"/>
      <c r="K90" s="18"/>
      <c r="L90" s="77"/>
      <c r="M90" s="77"/>
      <c r="N90" s="18"/>
      <c r="O90" s="18"/>
      <c r="P90" s="18"/>
      <c r="Q90" s="12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68"/>
    </row>
    <row r="91" spans="1:29" s="23" customFormat="1" x14ac:dyDescent="0.25">
      <c r="A91" s="69"/>
      <c r="B91" s="70" t="s">
        <v>1</v>
      </c>
      <c r="C91" s="34"/>
      <c r="D91" s="34"/>
      <c r="E91" s="34"/>
      <c r="F91" s="34"/>
      <c r="G91" s="34"/>
      <c r="H91" s="71"/>
      <c r="I91" s="71"/>
      <c r="J91" s="71"/>
      <c r="K91" s="71"/>
      <c r="L91" s="86"/>
      <c r="M91" s="86"/>
      <c r="N91" s="71"/>
      <c r="O91" s="71"/>
      <c r="P91" s="71"/>
      <c r="Q91" s="129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2"/>
    </row>
    <row r="92" spans="1:29" x14ac:dyDescent="0.25">
      <c r="A92" s="1"/>
      <c r="B92" s="21"/>
      <c r="C92" s="2"/>
      <c r="D92" s="2"/>
      <c r="E92" s="2"/>
      <c r="F92" s="2"/>
      <c r="G92" s="2"/>
      <c r="H92" s="22"/>
      <c r="I92" s="22"/>
      <c r="J92" s="22"/>
      <c r="K92" s="22"/>
      <c r="L92" s="81"/>
      <c r="M92" s="81"/>
      <c r="N92" s="6"/>
      <c r="O92" s="42"/>
      <c r="P92" s="43"/>
      <c r="Q92" s="126"/>
      <c r="R92" s="126"/>
      <c r="S92" s="43"/>
      <c r="T92" s="44"/>
      <c r="U92" s="44"/>
      <c r="V92" s="44"/>
      <c r="W92" s="44"/>
      <c r="X92" s="44"/>
      <c r="Y92" s="44"/>
      <c r="Z92" s="44"/>
      <c r="AA92" s="44"/>
      <c r="AB92" s="44"/>
      <c r="AC92" s="45"/>
    </row>
    <row r="93" spans="1:29" s="23" customFormat="1" x14ac:dyDescent="0.25">
      <c r="A93" s="69"/>
      <c r="B93" s="70" t="s">
        <v>2</v>
      </c>
      <c r="C93" s="34"/>
      <c r="D93" s="34"/>
      <c r="E93" s="34"/>
      <c r="F93" s="34"/>
      <c r="G93" s="34"/>
      <c r="H93" s="71"/>
      <c r="I93" s="71"/>
      <c r="J93" s="71"/>
      <c r="K93" s="71"/>
      <c r="L93" s="86"/>
      <c r="M93" s="86"/>
      <c r="N93" s="73"/>
      <c r="O93" s="71"/>
      <c r="P93" s="71"/>
      <c r="Q93" s="129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2"/>
    </row>
    <row r="94" spans="1:29" s="152" customFormat="1" ht="105" x14ac:dyDescent="0.25">
      <c r="A94" s="145">
        <v>104</v>
      </c>
      <c r="B94" s="146"/>
      <c r="C94" s="148" t="s">
        <v>181</v>
      </c>
      <c r="D94" s="148" t="s">
        <v>182</v>
      </c>
      <c r="E94" s="164" t="s">
        <v>130</v>
      </c>
      <c r="F94" s="164" t="s">
        <v>183</v>
      </c>
      <c r="G94" s="157" t="s">
        <v>132</v>
      </c>
      <c r="H94" s="149"/>
      <c r="I94" s="149" t="s">
        <v>112</v>
      </c>
      <c r="J94" s="148">
        <f>SUM(O94:AC94)</f>
        <v>100000</v>
      </c>
      <c r="K94" s="149"/>
      <c r="L94" s="150">
        <v>45383</v>
      </c>
      <c r="M94" s="150">
        <v>46022</v>
      </c>
      <c r="N94" s="124" t="s">
        <v>27</v>
      </c>
      <c r="O94" s="42"/>
      <c r="P94" s="43"/>
      <c r="Q94" s="43"/>
      <c r="R94" s="43"/>
      <c r="S94" s="43"/>
      <c r="T94" s="44"/>
      <c r="U94" s="44"/>
      <c r="V94" s="44">
        <f>Babosdöbréte!V70+Bocfölde!V70+Böde!V70+Csatár!V70+Hottó!V70+Kiskutas!V70+Nagykutas!V70+Sárhida!V70+Teskánd!V70+Zalaegerszeg!V70</f>
        <v>50000</v>
      </c>
      <c r="W94" s="44">
        <f>Babosdöbréte!W70+Bocfölde!W70+Böde!W70+Csatár!W70+Hottó!W70+Kiskutas!W70+Nagykutas!W70+Sárhida!W70+Teskánd!W70+Zalaegerszeg!W70</f>
        <v>50000</v>
      </c>
      <c r="X94" s="44"/>
      <c r="Y94" s="44"/>
      <c r="Z94" s="44"/>
      <c r="AA94" s="44"/>
      <c r="AB94" s="44"/>
      <c r="AC94" s="45"/>
    </row>
    <row r="95" spans="1:29" x14ac:dyDescent="0.25">
      <c r="A95" s="1"/>
      <c r="B95" s="21"/>
      <c r="C95" s="2"/>
      <c r="D95" s="2"/>
      <c r="E95" s="2"/>
      <c r="F95" s="2"/>
      <c r="G95" s="2"/>
      <c r="H95" s="22"/>
      <c r="I95" s="22"/>
      <c r="J95" s="22"/>
      <c r="K95" s="22"/>
      <c r="L95" s="81"/>
      <c r="M95" s="81"/>
      <c r="N95" s="6"/>
      <c r="O95" s="42"/>
      <c r="P95" s="43"/>
      <c r="Q95" s="126"/>
      <c r="R95" s="126"/>
      <c r="S95" s="43"/>
      <c r="T95" s="44"/>
      <c r="U95" s="44"/>
      <c r="V95" s="44"/>
      <c r="W95" s="44"/>
      <c r="X95" s="44"/>
      <c r="Y95" s="44"/>
      <c r="Z95" s="44"/>
      <c r="AA95" s="44"/>
      <c r="AB95" s="44"/>
      <c r="AC95" s="45"/>
    </row>
    <row r="96" spans="1:29" s="23" customFormat="1" x14ac:dyDescent="0.25">
      <c r="A96" s="69"/>
      <c r="B96" s="70" t="s">
        <v>3</v>
      </c>
      <c r="C96" s="34"/>
      <c r="D96" s="34"/>
      <c r="E96" s="34"/>
      <c r="F96" s="34"/>
      <c r="G96" s="34"/>
      <c r="H96" s="71"/>
      <c r="I96" s="71"/>
      <c r="J96" s="71"/>
      <c r="K96" s="71"/>
      <c r="L96" s="86"/>
      <c r="M96" s="86"/>
      <c r="N96" s="73"/>
      <c r="O96" s="71"/>
      <c r="P96" s="71"/>
      <c r="Q96" s="129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2"/>
    </row>
    <row r="97" spans="1:29" ht="15.75" thickBot="1" x14ac:dyDescent="0.3">
      <c r="A97" s="93"/>
      <c r="B97" s="94"/>
      <c r="C97" s="96"/>
      <c r="D97" s="96"/>
      <c r="E97" s="96"/>
      <c r="F97" s="96"/>
      <c r="G97" s="96"/>
      <c r="H97" s="95"/>
      <c r="I97" s="95"/>
      <c r="J97" s="95"/>
      <c r="K97" s="95"/>
      <c r="L97" s="97"/>
      <c r="M97" s="97"/>
      <c r="N97" s="107"/>
      <c r="O97" s="98"/>
      <c r="P97" s="99"/>
      <c r="Q97" s="133"/>
      <c r="R97" s="133"/>
      <c r="S97" s="99"/>
      <c r="T97" s="100"/>
      <c r="U97" s="100"/>
      <c r="V97" s="100"/>
      <c r="W97" s="100"/>
      <c r="X97" s="100"/>
      <c r="Y97" s="100"/>
      <c r="Z97" s="100"/>
      <c r="AA97" s="100"/>
      <c r="AB97" s="100"/>
      <c r="AC97" s="89"/>
    </row>
    <row r="98" spans="1:29" ht="15.75" thickBot="1" x14ac:dyDescent="0.3">
      <c r="A98" s="115"/>
      <c r="B98" s="116" t="s">
        <v>46</v>
      </c>
      <c r="C98" s="117"/>
      <c r="D98" s="117"/>
      <c r="E98" s="117"/>
      <c r="F98" s="117"/>
      <c r="G98" s="117"/>
      <c r="H98" s="118"/>
      <c r="I98" s="118"/>
      <c r="J98" s="118">
        <f>SUM(J80:J97)</f>
        <v>128819</v>
      </c>
      <c r="K98" s="118"/>
      <c r="L98" s="119"/>
      <c r="M98" s="119"/>
      <c r="N98" s="102"/>
      <c r="O98" s="120"/>
      <c r="P98" s="121"/>
      <c r="Q98" s="134"/>
      <c r="R98" s="134"/>
      <c r="S98" s="121"/>
      <c r="T98" s="122"/>
      <c r="U98" s="122"/>
      <c r="V98" s="122"/>
      <c r="W98" s="122"/>
      <c r="X98" s="122"/>
      <c r="Y98" s="122"/>
      <c r="Z98" s="122"/>
      <c r="AA98" s="122"/>
      <c r="AB98" s="122"/>
      <c r="AC98" s="123"/>
    </row>
    <row r="99" spans="1:29" ht="15.75" thickBot="1" x14ac:dyDescent="0.3">
      <c r="A99" s="108"/>
      <c r="B99" s="109"/>
      <c r="C99" s="110"/>
      <c r="D99" s="110"/>
      <c r="E99" s="110"/>
      <c r="F99" s="110"/>
      <c r="G99" s="110"/>
      <c r="H99" s="111"/>
      <c r="I99" s="111"/>
      <c r="J99" s="112"/>
      <c r="K99" s="112"/>
      <c r="L99" s="113"/>
      <c r="M99" s="113"/>
      <c r="N99" s="112"/>
      <c r="O99" s="74"/>
      <c r="P99" s="74"/>
      <c r="Q99" s="135"/>
      <c r="R99" s="135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114"/>
    </row>
    <row r="100" spans="1:29" x14ac:dyDescent="0.25">
      <c r="A100" s="201" t="s">
        <v>47</v>
      </c>
      <c r="B100" s="201"/>
      <c r="C100" s="201"/>
      <c r="D100" s="25"/>
      <c r="E100" s="25"/>
      <c r="F100" s="25"/>
      <c r="G100" s="25"/>
      <c r="H100" s="25"/>
      <c r="I100" s="26"/>
      <c r="L100" s="78"/>
      <c r="M100" s="78"/>
      <c r="O100" s="67"/>
      <c r="P100" s="67"/>
      <c r="Q100" s="132"/>
      <c r="R100" s="132"/>
      <c r="S100" s="67"/>
      <c r="T100" s="67"/>
      <c r="U100" s="67"/>
      <c r="V100" s="67"/>
      <c r="W100" s="67"/>
      <c r="X100" s="67"/>
      <c r="Y100" s="67"/>
      <c r="Z100" s="67"/>
      <c r="AA100" s="67"/>
      <c r="AB100" s="67"/>
      <c r="AC100" s="67"/>
    </row>
    <row r="101" spans="1:29" x14ac:dyDescent="0.25">
      <c r="A101" s="10"/>
      <c r="B101" s="6"/>
      <c r="C101" s="40" t="s">
        <v>6</v>
      </c>
      <c r="D101" s="40" t="s">
        <v>5</v>
      </c>
      <c r="E101" s="10"/>
      <c r="F101" s="10"/>
      <c r="G101" s="10"/>
      <c r="H101" s="8"/>
      <c r="I101" s="11"/>
      <c r="J101" s="8"/>
      <c r="K101" s="11"/>
      <c r="L101" s="79"/>
      <c r="M101" s="80"/>
      <c r="N101" s="6"/>
      <c r="O101" s="42"/>
      <c r="P101" s="43"/>
      <c r="Q101" s="126"/>
      <c r="R101" s="126"/>
      <c r="S101" s="43"/>
      <c r="T101" s="44"/>
      <c r="U101" s="44"/>
      <c r="V101" s="44"/>
      <c r="W101" s="44"/>
      <c r="X101" s="44"/>
      <c r="Y101" s="44"/>
      <c r="Z101" s="44"/>
      <c r="AA101" s="44"/>
      <c r="AB101" s="44"/>
      <c r="AC101" s="45"/>
    </row>
    <row r="102" spans="1:29" x14ac:dyDescent="0.25">
      <c r="A102" s="12"/>
      <c r="B102" s="13" t="s">
        <v>48</v>
      </c>
      <c r="C102" s="14"/>
      <c r="D102" s="14"/>
      <c r="E102" s="14"/>
      <c r="F102" s="14"/>
      <c r="G102" s="14"/>
      <c r="H102" s="15"/>
      <c r="I102" s="9"/>
      <c r="J102" s="15"/>
      <c r="K102" s="9"/>
      <c r="L102" s="82"/>
      <c r="M102" s="77"/>
      <c r="N102" s="9"/>
      <c r="O102" s="18"/>
      <c r="P102" s="18"/>
      <c r="Q102" s="12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68"/>
    </row>
    <row r="103" spans="1:29" x14ac:dyDescent="0.25">
      <c r="A103" s="16"/>
      <c r="B103" s="17" t="s">
        <v>1</v>
      </c>
      <c r="C103" s="9"/>
      <c r="D103" s="9"/>
      <c r="E103" s="9"/>
      <c r="F103" s="9"/>
      <c r="G103" s="9"/>
      <c r="H103" s="15"/>
      <c r="I103" s="18"/>
      <c r="J103" s="15"/>
      <c r="K103" s="18"/>
      <c r="L103" s="82"/>
      <c r="M103" s="77"/>
      <c r="N103" s="18"/>
      <c r="O103" s="18"/>
      <c r="P103" s="18"/>
      <c r="Q103" s="12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68"/>
    </row>
    <row r="104" spans="1:29" s="151" customFormat="1" ht="90" x14ac:dyDescent="0.25">
      <c r="A104" s="145">
        <v>2</v>
      </c>
      <c r="B104" s="146"/>
      <c r="C104" s="147" t="s">
        <v>93</v>
      </c>
      <c r="D104" s="148" t="s">
        <v>96</v>
      </c>
      <c r="E104" s="140" t="s">
        <v>97</v>
      </c>
      <c r="F104" s="140" t="s">
        <v>98</v>
      </c>
      <c r="G104" s="140" t="s">
        <v>99</v>
      </c>
      <c r="H104" s="149"/>
      <c r="I104" s="149" t="s">
        <v>93</v>
      </c>
      <c r="J104" s="148">
        <f t="shared" ref="J104:J195" si="3">SUM(O104:AC104)</f>
        <v>14000</v>
      </c>
      <c r="K104" s="149"/>
      <c r="L104" s="150">
        <v>42736</v>
      </c>
      <c r="M104" s="150">
        <v>43100</v>
      </c>
      <c r="N104" s="141" t="s">
        <v>25</v>
      </c>
      <c r="O104" s="142">
        <f>Zalaegerszeg!O80</f>
        <v>14000</v>
      </c>
      <c r="P104" s="126"/>
      <c r="Q104" s="126"/>
      <c r="R104" s="126"/>
      <c r="S104" s="126"/>
      <c r="T104" s="143"/>
      <c r="U104" s="143"/>
      <c r="V104" s="143"/>
      <c r="W104" s="143"/>
      <c r="X104" s="143"/>
      <c r="Y104" s="143"/>
      <c r="Z104" s="143"/>
      <c r="AA104" s="143"/>
      <c r="AB104" s="143"/>
      <c r="AC104" s="144"/>
    </row>
    <row r="105" spans="1:29" s="151" customFormat="1" ht="90" x14ac:dyDescent="0.25">
      <c r="A105" s="145">
        <v>3</v>
      </c>
      <c r="B105" s="146"/>
      <c r="C105" s="147" t="s">
        <v>93</v>
      </c>
      <c r="D105" s="159" t="s">
        <v>100</v>
      </c>
      <c r="E105" s="140" t="s">
        <v>101</v>
      </c>
      <c r="F105" s="140" t="s">
        <v>102</v>
      </c>
      <c r="G105" s="140" t="s">
        <v>103</v>
      </c>
      <c r="H105" s="149"/>
      <c r="I105" s="149" t="s">
        <v>93</v>
      </c>
      <c r="J105" s="148">
        <f>SUM(O105:AC105)</f>
        <v>9000</v>
      </c>
      <c r="K105" s="149"/>
      <c r="L105" s="150">
        <v>42736</v>
      </c>
      <c r="M105" s="150">
        <v>43100</v>
      </c>
      <c r="N105" s="141" t="s">
        <v>25</v>
      </c>
      <c r="O105" s="142">
        <f>Zalaegerszeg!O81</f>
        <v>9000</v>
      </c>
      <c r="P105" s="126"/>
      <c r="Q105" s="126"/>
      <c r="R105" s="126"/>
      <c r="S105" s="126"/>
      <c r="T105" s="143"/>
      <c r="U105" s="143"/>
      <c r="V105" s="143"/>
      <c r="W105" s="143"/>
      <c r="X105" s="143"/>
      <c r="Y105" s="143"/>
      <c r="Z105" s="143"/>
      <c r="AA105" s="143"/>
      <c r="AB105" s="143"/>
      <c r="AC105" s="144"/>
    </row>
    <row r="106" spans="1:29" s="151" customFormat="1" ht="90" x14ac:dyDescent="0.25">
      <c r="A106" s="145">
        <v>4</v>
      </c>
      <c r="B106" s="146"/>
      <c r="C106" s="147" t="s">
        <v>93</v>
      </c>
      <c r="D106" s="148" t="s">
        <v>56</v>
      </c>
      <c r="E106" s="140" t="s">
        <v>97</v>
      </c>
      <c r="F106" s="140" t="s">
        <v>104</v>
      </c>
      <c r="G106" s="140" t="s">
        <v>99</v>
      </c>
      <c r="H106" s="149"/>
      <c r="I106" s="149" t="s">
        <v>93</v>
      </c>
      <c r="J106" s="148">
        <f>SUM(O106:AC106)</f>
        <v>23000</v>
      </c>
      <c r="K106" s="149"/>
      <c r="L106" s="150">
        <v>42736</v>
      </c>
      <c r="M106" s="150">
        <v>43100</v>
      </c>
      <c r="N106" s="141" t="s">
        <v>25</v>
      </c>
      <c r="O106" s="142">
        <f>Zalaegerszeg!O82</f>
        <v>23000</v>
      </c>
      <c r="P106" s="126"/>
      <c r="Q106" s="126"/>
      <c r="R106" s="126"/>
      <c r="S106" s="126"/>
      <c r="T106" s="143"/>
      <c r="U106" s="143"/>
      <c r="V106" s="143"/>
      <c r="W106" s="143"/>
      <c r="X106" s="143"/>
      <c r="Y106" s="143"/>
      <c r="Z106" s="143"/>
      <c r="AA106" s="143"/>
      <c r="AB106" s="143"/>
      <c r="AC106" s="144"/>
    </row>
    <row r="107" spans="1:29" s="196" customFormat="1" ht="90" x14ac:dyDescent="0.25">
      <c r="A107" s="145">
        <v>5</v>
      </c>
      <c r="B107" s="192"/>
      <c r="C107" s="147" t="s">
        <v>300</v>
      </c>
      <c r="D107" s="148" t="s">
        <v>301</v>
      </c>
      <c r="E107" s="189" t="s">
        <v>97</v>
      </c>
      <c r="F107" s="189" t="s">
        <v>104</v>
      </c>
      <c r="G107" s="189" t="s">
        <v>99</v>
      </c>
      <c r="H107" s="149"/>
      <c r="I107" s="149" t="s">
        <v>93</v>
      </c>
      <c r="J107" s="148">
        <v>903</v>
      </c>
      <c r="K107" s="149"/>
      <c r="L107" s="150">
        <v>42736</v>
      </c>
      <c r="M107" s="150">
        <v>43100</v>
      </c>
      <c r="N107" s="197" t="s">
        <v>25</v>
      </c>
      <c r="O107" s="142">
        <f>Zalaegerszeg!O83</f>
        <v>903</v>
      </c>
      <c r="P107" s="193"/>
      <c r="Q107" s="193"/>
      <c r="R107" s="193"/>
      <c r="S107" s="193"/>
      <c r="T107" s="194"/>
      <c r="U107" s="194"/>
      <c r="V107" s="194"/>
      <c r="W107" s="194"/>
      <c r="X107" s="194"/>
      <c r="Y107" s="194"/>
      <c r="Z107" s="194"/>
      <c r="AA107" s="194"/>
      <c r="AB107" s="194"/>
      <c r="AC107" s="195"/>
    </row>
    <row r="108" spans="1:29" s="151" customFormat="1" ht="90" x14ac:dyDescent="0.25">
      <c r="A108" s="145">
        <v>6</v>
      </c>
      <c r="B108" s="146"/>
      <c r="C108" s="153" t="s">
        <v>193</v>
      </c>
      <c r="D108" s="159" t="s">
        <v>194</v>
      </c>
      <c r="E108" s="140" t="s">
        <v>97</v>
      </c>
      <c r="F108" s="140" t="s">
        <v>104</v>
      </c>
      <c r="G108" s="140" t="s">
        <v>99</v>
      </c>
      <c r="H108" s="149"/>
      <c r="I108" s="149" t="s">
        <v>93</v>
      </c>
      <c r="J108" s="148">
        <f>SUM(O108:AC108)</f>
        <v>5000</v>
      </c>
      <c r="K108" s="149"/>
      <c r="L108" s="150">
        <v>42736</v>
      </c>
      <c r="M108" s="150">
        <v>43100</v>
      </c>
      <c r="N108" s="141" t="s">
        <v>25</v>
      </c>
      <c r="O108" s="142">
        <f>Zalaegerszeg!O84</f>
        <v>5000</v>
      </c>
      <c r="P108" s="126"/>
      <c r="Q108" s="126"/>
      <c r="R108" s="126"/>
      <c r="S108" s="126"/>
      <c r="T108" s="143"/>
      <c r="U108" s="143"/>
      <c r="V108" s="143"/>
      <c r="W108" s="143"/>
      <c r="X108" s="143"/>
      <c r="Y108" s="143"/>
      <c r="Z108" s="143"/>
      <c r="AA108" s="143"/>
      <c r="AB108" s="143"/>
      <c r="AC108" s="144"/>
    </row>
    <row r="109" spans="1:29" s="151" customFormat="1" ht="90" x14ac:dyDescent="0.25">
      <c r="A109" s="145">
        <v>7</v>
      </c>
      <c r="B109" s="146"/>
      <c r="C109" s="147" t="s">
        <v>105</v>
      </c>
      <c r="D109" s="148" t="s">
        <v>55</v>
      </c>
      <c r="E109" s="140" t="s">
        <v>97</v>
      </c>
      <c r="F109" s="140" t="s">
        <v>104</v>
      </c>
      <c r="G109" s="140" t="s">
        <v>99</v>
      </c>
      <c r="H109" s="149"/>
      <c r="I109" s="149" t="s">
        <v>106</v>
      </c>
      <c r="J109" s="148">
        <f>SUM(O109:AC109)</f>
        <v>37400</v>
      </c>
      <c r="K109" s="149"/>
      <c r="L109" s="150">
        <v>42795</v>
      </c>
      <c r="M109" s="150">
        <v>42825</v>
      </c>
      <c r="N109" s="141" t="s">
        <v>25</v>
      </c>
      <c r="O109" s="142">
        <f>Zalaegerszeg!O85</f>
        <v>37400</v>
      </c>
      <c r="P109" s="126"/>
      <c r="Q109" s="126"/>
      <c r="R109" s="126"/>
      <c r="S109" s="126"/>
      <c r="T109" s="300"/>
      <c r="U109" s="143"/>
      <c r="V109" s="143"/>
      <c r="W109" s="143"/>
      <c r="X109" s="143"/>
      <c r="Y109" s="143"/>
      <c r="Z109" s="143"/>
      <c r="AA109" s="143"/>
      <c r="AB109" s="143"/>
      <c r="AC109" s="144"/>
    </row>
    <row r="110" spans="1:29" s="191" customFormat="1" ht="88.5" customHeight="1" x14ac:dyDescent="0.25">
      <c r="A110" s="145">
        <v>8</v>
      </c>
      <c r="B110" s="146"/>
      <c r="C110" s="147" t="s">
        <v>195</v>
      </c>
      <c r="D110" s="148" t="s">
        <v>299</v>
      </c>
      <c r="E110" s="189" t="s">
        <v>97</v>
      </c>
      <c r="F110" s="189" t="s">
        <v>104</v>
      </c>
      <c r="G110" s="189" t="s">
        <v>99</v>
      </c>
      <c r="H110" s="149"/>
      <c r="I110" s="149" t="s">
        <v>93</v>
      </c>
      <c r="J110" s="148">
        <f>SUM(O110:AC110)</f>
        <v>3500</v>
      </c>
      <c r="K110" s="149"/>
      <c r="L110" s="150">
        <v>42826</v>
      </c>
      <c r="M110" s="150">
        <v>43100</v>
      </c>
      <c r="N110" s="190" t="s">
        <v>25</v>
      </c>
      <c r="O110" s="142">
        <f>Zalaegerszeg!O86</f>
        <v>3500</v>
      </c>
      <c r="P110" s="126"/>
      <c r="Q110" s="126"/>
      <c r="R110" s="126"/>
      <c r="S110" s="126"/>
      <c r="T110" s="300"/>
      <c r="U110" s="300"/>
      <c r="V110" s="300"/>
      <c r="W110" s="300"/>
      <c r="X110" s="300"/>
      <c r="Y110" s="300"/>
      <c r="Z110" s="300"/>
      <c r="AA110" s="300"/>
      <c r="AB110" s="300"/>
      <c r="AC110" s="301"/>
    </row>
    <row r="111" spans="1:29" s="152" customFormat="1" ht="105" x14ac:dyDescent="0.25">
      <c r="A111" s="145">
        <v>9</v>
      </c>
      <c r="B111" s="146"/>
      <c r="C111" s="147" t="s">
        <v>93</v>
      </c>
      <c r="D111" s="148" t="s">
        <v>113</v>
      </c>
      <c r="E111" s="76" t="s">
        <v>114</v>
      </c>
      <c r="F111" s="76" t="s">
        <v>115</v>
      </c>
      <c r="G111" s="76" t="s">
        <v>116</v>
      </c>
      <c r="H111" s="149"/>
      <c r="I111" s="149" t="s">
        <v>93</v>
      </c>
      <c r="J111" s="148">
        <f>SUM(O111:AC111)</f>
        <v>8000</v>
      </c>
      <c r="K111" s="149"/>
      <c r="L111" s="150">
        <v>42826</v>
      </c>
      <c r="M111" s="150">
        <v>43100</v>
      </c>
      <c r="N111" s="37" t="s">
        <v>25</v>
      </c>
      <c r="O111" s="42">
        <f>Zalaegerszeg!O87</f>
        <v>8000</v>
      </c>
      <c r="P111" s="43"/>
      <c r="Q111" s="43"/>
      <c r="R111" s="43"/>
      <c r="S111" s="43"/>
      <c r="T111" s="44"/>
      <c r="U111" s="44"/>
      <c r="V111" s="44"/>
      <c r="W111" s="44"/>
      <c r="X111" s="44"/>
      <c r="Y111" s="44"/>
      <c r="Z111" s="44"/>
      <c r="AA111" s="44"/>
      <c r="AB111" s="44"/>
      <c r="AC111" s="45"/>
    </row>
    <row r="112" spans="1:29" s="152" customFormat="1" ht="90" x14ac:dyDescent="0.25">
      <c r="A112" s="145">
        <v>10</v>
      </c>
      <c r="B112" s="146"/>
      <c r="C112" s="147" t="s">
        <v>93</v>
      </c>
      <c r="D112" s="159" t="s">
        <v>117</v>
      </c>
      <c r="E112" s="140" t="s">
        <v>97</v>
      </c>
      <c r="F112" s="140" t="s">
        <v>104</v>
      </c>
      <c r="G112" s="140" t="s">
        <v>99</v>
      </c>
      <c r="H112" s="149"/>
      <c r="I112" s="149" t="s">
        <v>93</v>
      </c>
      <c r="J112" s="148">
        <f>SUM(O112:AC112)</f>
        <v>3000</v>
      </c>
      <c r="K112" s="149"/>
      <c r="L112" s="150">
        <v>42826</v>
      </c>
      <c r="M112" s="150">
        <v>43100</v>
      </c>
      <c r="N112" s="37" t="s">
        <v>25</v>
      </c>
      <c r="O112" s="42">
        <f>Zalaegerszeg!O88</f>
        <v>3000</v>
      </c>
      <c r="P112" s="43"/>
      <c r="Q112" s="43"/>
      <c r="R112" s="43"/>
      <c r="S112" s="43"/>
      <c r="T112" s="44"/>
      <c r="U112" s="44"/>
      <c r="V112" s="44"/>
      <c r="W112" s="44"/>
      <c r="X112" s="44"/>
      <c r="Y112" s="44"/>
      <c r="Z112" s="44"/>
      <c r="AA112" s="44"/>
      <c r="AB112" s="44"/>
      <c r="AC112" s="45"/>
    </row>
    <row r="113" spans="1:29" s="152" customFormat="1" ht="75" x14ac:dyDescent="0.25">
      <c r="A113" s="145">
        <v>11</v>
      </c>
      <c r="B113" s="146"/>
      <c r="C113" s="147" t="s">
        <v>118</v>
      </c>
      <c r="D113" s="148" t="s">
        <v>119</v>
      </c>
      <c r="E113" s="140" t="s">
        <v>97</v>
      </c>
      <c r="F113" s="140" t="s">
        <v>120</v>
      </c>
      <c r="G113" s="140" t="s">
        <v>121</v>
      </c>
      <c r="H113" s="149"/>
      <c r="I113" s="149" t="s">
        <v>93</v>
      </c>
      <c r="J113" s="148">
        <f>SUM(O113:AC113)</f>
        <v>4000</v>
      </c>
      <c r="K113" s="149"/>
      <c r="L113" s="150">
        <v>42826</v>
      </c>
      <c r="M113" s="150">
        <v>43100</v>
      </c>
      <c r="N113" s="37" t="s">
        <v>25</v>
      </c>
      <c r="O113" s="42">
        <f>Zalaegerszeg!O89</f>
        <v>4000</v>
      </c>
      <c r="P113" s="43"/>
      <c r="Q113" s="43"/>
      <c r="R113" s="43"/>
      <c r="S113" s="43"/>
      <c r="T113" s="44"/>
      <c r="U113" s="44"/>
      <c r="V113" s="44"/>
      <c r="W113" s="44"/>
      <c r="X113" s="44"/>
      <c r="Y113" s="44"/>
      <c r="Z113" s="44"/>
      <c r="AA113" s="44"/>
      <c r="AB113" s="44"/>
      <c r="AC113" s="45"/>
    </row>
    <row r="114" spans="1:29" s="151" customFormat="1" ht="90" x14ac:dyDescent="0.25">
      <c r="A114" s="145">
        <v>14</v>
      </c>
      <c r="B114" s="146"/>
      <c r="C114" s="147" t="s">
        <v>201</v>
      </c>
      <c r="D114" s="140" t="s">
        <v>293</v>
      </c>
      <c r="E114" s="181" t="s">
        <v>97</v>
      </c>
      <c r="F114" s="181" t="s">
        <v>142</v>
      </c>
      <c r="G114" s="181" t="s">
        <v>143</v>
      </c>
      <c r="H114" s="168"/>
      <c r="I114" s="149" t="s">
        <v>203</v>
      </c>
      <c r="J114" s="148">
        <f>SUM(O114:AC114)</f>
        <v>2000</v>
      </c>
      <c r="K114" s="149"/>
      <c r="L114" s="150">
        <v>42826</v>
      </c>
      <c r="M114" s="150">
        <v>43100</v>
      </c>
      <c r="N114" s="37" t="s">
        <v>25</v>
      </c>
      <c r="O114" s="142">
        <f>Bagod!O44+Boncodfölde!O44+Hagyárosbörönd!O44+Kávás!O44+Zalaboldogfa!O44+Zalaszentgyörgy!O44</f>
        <v>2000</v>
      </c>
      <c r="P114" s="126"/>
      <c r="Q114" s="126"/>
      <c r="R114" s="126"/>
      <c r="S114" s="126"/>
      <c r="T114" s="143"/>
      <c r="U114" s="143"/>
      <c r="V114" s="143"/>
      <c r="W114" s="143"/>
      <c r="X114" s="143"/>
      <c r="Y114" s="143"/>
      <c r="Z114" s="143"/>
      <c r="AA114" s="143"/>
      <c r="AB114" s="143"/>
      <c r="AC114" s="144"/>
    </row>
    <row r="115" spans="1:29" s="151" customFormat="1" ht="90" x14ac:dyDescent="0.25">
      <c r="A115" s="145">
        <v>15</v>
      </c>
      <c r="B115" s="146"/>
      <c r="C115" s="147" t="s">
        <v>245</v>
      </c>
      <c r="D115" s="173" t="s">
        <v>246</v>
      </c>
      <c r="E115" s="181" t="s">
        <v>97</v>
      </c>
      <c r="F115" s="181" t="s">
        <v>205</v>
      </c>
      <c r="G115" s="181" t="s">
        <v>143</v>
      </c>
      <c r="H115" s="168"/>
      <c r="I115" s="149" t="s">
        <v>244</v>
      </c>
      <c r="J115" s="148">
        <f>SUM(O115:AC115)</f>
        <v>400</v>
      </c>
      <c r="K115" s="149"/>
      <c r="L115" s="150">
        <v>42826</v>
      </c>
      <c r="M115" s="150">
        <v>43100</v>
      </c>
      <c r="N115" s="37" t="s">
        <v>25</v>
      </c>
      <c r="O115" s="142">
        <f>Becsvölgye!O44</f>
        <v>400</v>
      </c>
      <c r="P115" s="126"/>
      <c r="Q115" s="126"/>
      <c r="R115" s="126"/>
      <c r="S115" s="126"/>
      <c r="T115" s="143"/>
      <c r="U115" s="143"/>
      <c r="V115" s="143"/>
      <c r="W115" s="143"/>
      <c r="X115" s="143"/>
      <c r="Y115" s="143"/>
      <c r="Z115" s="143"/>
      <c r="AA115" s="143"/>
      <c r="AB115" s="143"/>
      <c r="AC115" s="144"/>
    </row>
    <row r="116" spans="1:29" s="151" customFormat="1" ht="90" x14ac:dyDescent="0.25">
      <c r="A116" s="145">
        <v>16</v>
      </c>
      <c r="B116" s="146"/>
      <c r="C116" s="147" t="s">
        <v>249</v>
      </c>
      <c r="D116" s="159" t="s">
        <v>247</v>
      </c>
      <c r="E116" s="181" t="s">
        <v>101</v>
      </c>
      <c r="F116" s="181" t="s">
        <v>248</v>
      </c>
      <c r="G116" s="181" t="s">
        <v>207</v>
      </c>
      <c r="H116" s="149"/>
      <c r="I116" s="149" t="s">
        <v>244</v>
      </c>
      <c r="J116" s="148">
        <f>SUM(O116:AC116)</f>
        <v>352</v>
      </c>
      <c r="K116" s="149"/>
      <c r="L116" s="150">
        <v>42826</v>
      </c>
      <c r="M116" s="150">
        <v>43100</v>
      </c>
      <c r="N116" s="37" t="s">
        <v>25</v>
      </c>
      <c r="O116" s="142">
        <f>Becsvölgye!O45</f>
        <v>352</v>
      </c>
      <c r="P116" s="126"/>
      <c r="Q116" s="126"/>
      <c r="R116" s="126"/>
      <c r="S116" s="126"/>
      <c r="T116" s="143"/>
      <c r="U116" s="143"/>
      <c r="V116" s="143"/>
      <c r="W116" s="143"/>
      <c r="X116" s="143"/>
      <c r="Y116" s="143"/>
      <c r="Z116" s="143"/>
      <c r="AA116" s="143"/>
      <c r="AB116" s="143"/>
      <c r="AC116" s="144"/>
    </row>
    <row r="117" spans="1:29" s="152" customFormat="1" ht="90" x14ac:dyDescent="0.25">
      <c r="A117" s="145">
        <v>17</v>
      </c>
      <c r="B117" s="146"/>
      <c r="C117" s="147" t="s">
        <v>69</v>
      </c>
      <c r="D117" s="148" t="s">
        <v>128</v>
      </c>
      <c r="E117" s="140" t="s">
        <v>97</v>
      </c>
      <c r="F117" s="140" t="s">
        <v>104</v>
      </c>
      <c r="G117" s="140" t="s">
        <v>99</v>
      </c>
      <c r="H117" s="149"/>
      <c r="I117" s="149" t="s">
        <v>69</v>
      </c>
      <c r="J117" s="148">
        <f>SUM(O117:AC117)</f>
        <v>2768</v>
      </c>
      <c r="K117" s="149"/>
      <c r="L117" s="150">
        <v>42826</v>
      </c>
      <c r="M117" s="150">
        <v>43100</v>
      </c>
      <c r="N117" s="37" t="s">
        <v>25</v>
      </c>
      <c r="O117" s="42">
        <f>Bocfölde!O81</f>
        <v>2768</v>
      </c>
      <c r="P117" s="43"/>
      <c r="Q117" s="43"/>
      <c r="R117" s="43"/>
      <c r="S117" s="43"/>
      <c r="T117" s="44"/>
      <c r="U117" s="44"/>
      <c r="V117" s="44"/>
      <c r="W117" s="44"/>
      <c r="X117" s="44"/>
      <c r="Y117" s="44"/>
      <c r="Z117" s="44"/>
      <c r="AA117" s="44"/>
      <c r="AB117" s="44"/>
      <c r="AC117" s="45"/>
    </row>
    <row r="118" spans="1:29" s="151" customFormat="1" ht="90" x14ac:dyDescent="0.25">
      <c r="A118" s="145">
        <v>18</v>
      </c>
      <c r="B118" s="146"/>
      <c r="C118" s="147" t="s">
        <v>72</v>
      </c>
      <c r="D118" s="148" t="s">
        <v>128</v>
      </c>
      <c r="E118" s="140" t="s">
        <v>97</v>
      </c>
      <c r="F118" s="140" t="s">
        <v>104</v>
      </c>
      <c r="G118" s="140" t="s">
        <v>99</v>
      </c>
      <c r="H118" s="149"/>
      <c r="I118" s="149" t="s">
        <v>72</v>
      </c>
      <c r="J118" s="148">
        <f>SUM(O118:AC118)</f>
        <v>271</v>
      </c>
      <c r="K118" s="149"/>
      <c r="L118" s="150">
        <v>42826</v>
      </c>
      <c r="M118" s="150">
        <v>43100</v>
      </c>
      <c r="N118" s="37" t="s">
        <v>25</v>
      </c>
      <c r="O118" s="142">
        <f>Böde!O81</f>
        <v>271</v>
      </c>
      <c r="P118" s="126"/>
      <c r="Q118" s="126"/>
      <c r="R118" s="126"/>
      <c r="S118" s="126"/>
      <c r="T118" s="143"/>
      <c r="U118" s="143"/>
      <c r="V118" s="143"/>
      <c r="W118" s="143"/>
      <c r="X118" s="143"/>
      <c r="Y118" s="143"/>
      <c r="Z118" s="143"/>
      <c r="AA118" s="143"/>
      <c r="AB118" s="143"/>
      <c r="AC118" s="144"/>
    </row>
    <row r="119" spans="1:29" s="151" customFormat="1" ht="90" x14ac:dyDescent="0.25">
      <c r="A119" s="145">
        <v>19</v>
      </c>
      <c r="B119" s="146"/>
      <c r="C119" s="147" t="s">
        <v>75</v>
      </c>
      <c r="D119" s="148" t="s">
        <v>128</v>
      </c>
      <c r="E119" s="140" t="s">
        <v>97</v>
      </c>
      <c r="F119" s="140" t="s">
        <v>104</v>
      </c>
      <c r="G119" s="140" t="s">
        <v>99</v>
      </c>
      <c r="H119" s="149"/>
      <c r="I119" s="149" t="s">
        <v>75</v>
      </c>
      <c r="J119" s="148">
        <f>SUM(O119:AC119)</f>
        <v>788</v>
      </c>
      <c r="K119" s="149"/>
      <c r="L119" s="150">
        <v>42826</v>
      </c>
      <c r="M119" s="150">
        <v>43100</v>
      </c>
      <c r="N119" s="37" t="s">
        <v>25</v>
      </c>
      <c r="O119" s="142">
        <f>Csatár!O81</f>
        <v>788</v>
      </c>
      <c r="P119" s="126"/>
      <c r="Q119" s="126"/>
      <c r="R119" s="126"/>
      <c r="S119" s="126"/>
      <c r="T119" s="143"/>
      <c r="U119" s="143"/>
      <c r="V119" s="143"/>
      <c r="W119" s="143"/>
      <c r="X119" s="143"/>
      <c r="Y119" s="143"/>
      <c r="Z119" s="143"/>
      <c r="AA119" s="143"/>
      <c r="AB119" s="143"/>
      <c r="AC119" s="144"/>
    </row>
    <row r="120" spans="1:29" s="151" customFormat="1" ht="90" x14ac:dyDescent="0.25">
      <c r="A120" s="145">
        <v>20</v>
      </c>
      <c r="B120" s="146"/>
      <c r="C120" s="147" t="s">
        <v>78</v>
      </c>
      <c r="D120" s="148" t="s">
        <v>128</v>
      </c>
      <c r="E120" s="140" t="s">
        <v>97</v>
      </c>
      <c r="F120" s="140" t="s">
        <v>104</v>
      </c>
      <c r="G120" s="140" t="s">
        <v>99</v>
      </c>
      <c r="H120" s="149"/>
      <c r="I120" s="149" t="s">
        <v>78</v>
      </c>
      <c r="J120" s="148">
        <f>SUM(O120:AC120)</f>
        <v>457</v>
      </c>
      <c r="K120" s="149"/>
      <c r="L120" s="150">
        <v>42826</v>
      </c>
      <c r="M120" s="150">
        <v>43100</v>
      </c>
      <c r="N120" s="37" t="s">
        <v>25</v>
      </c>
      <c r="O120" s="142">
        <f>Hottó!O81</f>
        <v>457</v>
      </c>
      <c r="P120" s="126"/>
      <c r="Q120" s="126"/>
      <c r="R120" s="126"/>
      <c r="S120" s="126"/>
      <c r="T120" s="143"/>
      <c r="U120" s="143"/>
      <c r="V120" s="143"/>
      <c r="W120" s="143"/>
      <c r="X120" s="143"/>
      <c r="Y120" s="143"/>
      <c r="Z120" s="143"/>
      <c r="AA120" s="143"/>
      <c r="AB120" s="143"/>
      <c r="AC120" s="144"/>
    </row>
    <row r="121" spans="1:29" s="151" customFormat="1" ht="90" x14ac:dyDescent="0.25">
      <c r="A121" s="145">
        <v>21</v>
      </c>
      <c r="B121" s="146"/>
      <c r="C121" s="147" t="s">
        <v>81</v>
      </c>
      <c r="D121" s="148" t="s">
        <v>128</v>
      </c>
      <c r="E121" s="140" t="s">
        <v>97</v>
      </c>
      <c r="F121" s="140" t="s">
        <v>104</v>
      </c>
      <c r="G121" s="140" t="s">
        <v>99</v>
      </c>
      <c r="H121" s="149"/>
      <c r="I121" s="149" t="s">
        <v>81</v>
      </c>
      <c r="J121" s="148">
        <f>SUM(O121:AC121)</f>
        <v>358</v>
      </c>
      <c r="K121" s="149"/>
      <c r="L121" s="150">
        <v>42826</v>
      </c>
      <c r="M121" s="150">
        <v>43100</v>
      </c>
      <c r="N121" s="37" t="s">
        <v>25</v>
      </c>
      <c r="O121" s="142">
        <f>Kiskutas!O81</f>
        <v>358</v>
      </c>
      <c r="P121" s="126"/>
      <c r="Q121" s="126"/>
      <c r="R121" s="126"/>
      <c r="S121" s="126"/>
      <c r="T121" s="143"/>
      <c r="U121" s="143"/>
      <c r="V121" s="143"/>
      <c r="W121" s="143"/>
      <c r="X121" s="143"/>
      <c r="Y121" s="143"/>
      <c r="Z121" s="143"/>
      <c r="AA121" s="143"/>
      <c r="AB121" s="143"/>
      <c r="AC121" s="144"/>
    </row>
    <row r="122" spans="1:29" s="151" customFormat="1" ht="90" x14ac:dyDescent="0.25">
      <c r="A122" s="145">
        <v>22</v>
      </c>
      <c r="B122" s="146"/>
      <c r="C122" s="187" t="s">
        <v>298</v>
      </c>
      <c r="D122" s="188" t="s">
        <v>292</v>
      </c>
      <c r="E122" s="166" t="s">
        <v>141</v>
      </c>
      <c r="F122" s="170" t="s">
        <v>104</v>
      </c>
      <c r="G122" s="166" t="s">
        <v>143</v>
      </c>
      <c r="H122" s="184"/>
      <c r="I122" s="185" t="s">
        <v>298</v>
      </c>
      <c r="J122" s="148">
        <f>SUM(O122:AC122)</f>
        <v>1031</v>
      </c>
      <c r="K122" s="149"/>
      <c r="L122" s="150">
        <v>42856</v>
      </c>
      <c r="M122" s="150">
        <v>43100</v>
      </c>
      <c r="N122" s="20" t="s">
        <v>25</v>
      </c>
      <c r="O122" s="142">
        <f>Kispáli!O44</f>
        <v>1031</v>
      </c>
      <c r="P122" s="126"/>
      <c r="Q122" s="126"/>
      <c r="R122" s="126"/>
      <c r="S122" s="126"/>
      <c r="T122" s="143"/>
      <c r="U122" s="143"/>
      <c r="V122" s="143"/>
      <c r="W122" s="143"/>
      <c r="X122" s="143"/>
      <c r="Y122" s="143"/>
      <c r="Z122" s="143"/>
      <c r="AA122" s="143"/>
      <c r="AB122" s="143"/>
      <c r="AC122" s="144"/>
    </row>
    <row r="123" spans="1:29" s="151" customFormat="1" ht="90" x14ac:dyDescent="0.25">
      <c r="A123" s="145">
        <v>23</v>
      </c>
      <c r="B123" s="146"/>
      <c r="C123" s="174" t="s">
        <v>261</v>
      </c>
      <c r="D123" s="174" t="s">
        <v>262</v>
      </c>
      <c r="E123" s="181" t="s">
        <v>97</v>
      </c>
      <c r="F123" s="181" t="s">
        <v>205</v>
      </c>
      <c r="G123" s="181" t="s">
        <v>143</v>
      </c>
      <c r="H123" s="168"/>
      <c r="I123" s="149" t="s">
        <v>260</v>
      </c>
      <c r="J123" s="148">
        <f>SUM(O123:AC123)</f>
        <v>400</v>
      </c>
      <c r="K123" s="149"/>
      <c r="L123" s="150">
        <v>42826</v>
      </c>
      <c r="M123" s="150">
        <v>43100</v>
      </c>
      <c r="N123" s="37" t="s">
        <v>25</v>
      </c>
      <c r="O123" s="142">
        <f>Kustánszeg!O44</f>
        <v>400</v>
      </c>
      <c r="P123" s="126"/>
      <c r="Q123" s="126"/>
      <c r="R123" s="126"/>
      <c r="S123" s="126"/>
      <c r="T123" s="143"/>
      <c r="U123" s="143"/>
      <c r="V123" s="143"/>
      <c r="W123" s="143"/>
      <c r="X123" s="143"/>
      <c r="Y123" s="143"/>
      <c r="Z123" s="143"/>
      <c r="AA123" s="143"/>
      <c r="AB123" s="143"/>
      <c r="AC123" s="144"/>
    </row>
    <row r="124" spans="1:29" s="151" customFormat="1" ht="90" x14ac:dyDescent="0.25">
      <c r="A124" s="145">
        <v>24</v>
      </c>
      <c r="B124" s="146"/>
      <c r="C124" s="147" t="s">
        <v>260</v>
      </c>
      <c r="D124" s="179" t="s">
        <v>250</v>
      </c>
      <c r="E124" s="181" t="s">
        <v>141</v>
      </c>
      <c r="F124" s="182" t="s">
        <v>142</v>
      </c>
      <c r="G124" s="181" t="s">
        <v>143</v>
      </c>
      <c r="H124" s="168"/>
      <c r="I124" s="149" t="s">
        <v>260</v>
      </c>
      <c r="J124" s="148">
        <f>SUM(O124:AC124)</f>
        <v>1338</v>
      </c>
      <c r="K124" s="149"/>
      <c r="L124" s="150">
        <v>42826</v>
      </c>
      <c r="M124" s="150">
        <v>43100</v>
      </c>
      <c r="N124" s="37" t="s">
        <v>25</v>
      </c>
      <c r="O124" s="142">
        <f>Kustánszeg!O45</f>
        <v>1338</v>
      </c>
      <c r="P124" s="126"/>
      <c r="Q124" s="126"/>
      <c r="R124" s="126"/>
      <c r="S124" s="126"/>
      <c r="T124" s="143"/>
      <c r="U124" s="143"/>
      <c r="V124" s="143"/>
      <c r="W124" s="143"/>
      <c r="X124" s="143"/>
      <c r="Y124" s="143"/>
      <c r="Z124" s="143"/>
      <c r="AA124" s="143"/>
      <c r="AB124" s="143"/>
      <c r="AC124" s="144"/>
    </row>
    <row r="125" spans="1:29" s="151" customFormat="1" ht="90" x14ac:dyDescent="0.25">
      <c r="A125" s="145">
        <v>25</v>
      </c>
      <c r="B125" s="146"/>
      <c r="C125" s="147" t="s">
        <v>268</v>
      </c>
      <c r="D125" s="173" t="s">
        <v>269</v>
      </c>
      <c r="E125" s="181" t="s">
        <v>97</v>
      </c>
      <c r="F125" s="181" t="s">
        <v>142</v>
      </c>
      <c r="G125" s="181" t="s">
        <v>143</v>
      </c>
      <c r="H125" s="168"/>
      <c r="I125" s="149" t="s">
        <v>270</v>
      </c>
      <c r="J125" s="148">
        <f>SUM(O125:AC125)</f>
        <v>615</v>
      </c>
      <c r="K125" s="149"/>
      <c r="L125" s="150">
        <v>42826</v>
      </c>
      <c r="M125" s="150">
        <v>43100</v>
      </c>
      <c r="N125" s="37" t="s">
        <v>25</v>
      </c>
      <c r="O125" s="142">
        <f>Csonkahegyhát!O45+Dobronhegy!O45+Milejszeg!O45+Németfalu!O45+Pálfiszeg!O44</f>
        <v>615</v>
      </c>
      <c r="P125" s="43"/>
      <c r="Q125" s="43"/>
      <c r="R125" s="43"/>
      <c r="S125" s="43"/>
      <c r="T125" s="143"/>
      <c r="U125" s="143"/>
      <c r="V125" s="143"/>
      <c r="W125" s="143"/>
      <c r="X125" s="143"/>
      <c r="Y125" s="143"/>
      <c r="Z125" s="143"/>
      <c r="AA125" s="143"/>
      <c r="AB125" s="143"/>
      <c r="AC125" s="144"/>
    </row>
    <row r="126" spans="1:29" s="151" customFormat="1" ht="90" x14ac:dyDescent="0.25">
      <c r="A126" s="145">
        <v>26</v>
      </c>
      <c r="B126" s="146"/>
      <c r="C126" s="147" t="s">
        <v>84</v>
      </c>
      <c r="D126" s="148" t="s">
        <v>128</v>
      </c>
      <c r="E126" s="140" t="s">
        <v>97</v>
      </c>
      <c r="F126" s="140" t="s">
        <v>104</v>
      </c>
      <c r="G126" s="140" t="s">
        <v>99</v>
      </c>
      <c r="H126" s="149"/>
      <c r="I126" s="149" t="s">
        <v>84</v>
      </c>
      <c r="J126" s="148">
        <f>SUM(O126:AC126)</f>
        <v>698</v>
      </c>
      <c r="K126" s="149"/>
      <c r="L126" s="150">
        <v>42826</v>
      </c>
      <c r="M126" s="150">
        <v>43100</v>
      </c>
      <c r="N126" s="37" t="s">
        <v>25</v>
      </c>
      <c r="O126" s="142">
        <f>Nagykutas!O81</f>
        <v>698</v>
      </c>
      <c r="P126" s="126"/>
      <c r="Q126" s="126"/>
      <c r="R126" s="126"/>
      <c r="S126" s="126"/>
      <c r="T126" s="143"/>
      <c r="U126" s="143"/>
      <c r="V126" s="143"/>
      <c r="W126" s="143"/>
      <c r="X126" s="143"/>
      <c r="Y126" s="143"/>
      <c r="Z126" s="143"/>
      <c r="AA126" s="143"/>
      <c r="AB126" s="143"/>
      <c r="AC126" s="144"/>
    </row>
    <row r="127" spans="1:29" s="151" customFormat="1" ht="90" x14ac:dyDescent="0.25">
      <c r="A127" s="145">
        <v>27</v>
      </c>
      <c r="B127" s="146"/>
      <c r="C127" s="187" t="s">
        <v>291</v>
      </c>
      <c r="D127" s="188" t="s">
        <v>96</v>
      </c>
      <c r="E127" s="166" t="s">
        <v>141</v>
      </c>
      <c r="F127" s="166" t="s">
        <v>104</v>
      </c>
      <c r="G127" s="166" t="s">
        <v>143</v>
      </c>
      <c r="H127" s="184"/>
      <c r="I127" s="185" t="s">
        <v>291</v>
      </c>
      <c r="J127" s="148">
        <f>SUM(O127:AC127)</f>
        <v>587</v>
      </c>
      <c r="K127" s="149"/>
      <c r="L127" s="150">
        <v>42856</v>
      </c>
      <c r="M127" s="150">
        <v>43100</v>
      </c>
      <c r="N127" s="20" t="s">
        <v>25</v>
      </c>
      <c r="O127" s="142">
        <f>Nagypáli!O45</f>
        <v>587</v>
      </c>
      <c r="P127" s="43"/>
      <c r="Q127" s="43"/>
      <c r="R127" s="43"/>
      <c r="S127" s="43"/>
      <c r="T127" s="143"/>
      <c r="U127" s="143"/>
      <c r="V127" s="143"/>
      <c r="W127" s="143"/>
      <c r="X127" s="143"/>
      <c r="Y127" s="143"/>
      <c r="Z127" s="143"/>
      <c r="AA127" s="143"/>
      <c r="AB127" s="143"/>
      <c r="AC127" s="144"/>
    </row>
    <row r="128" spans="1:29" s="151" customFormat="1" ht="90" x14ac:dyDescent="0.25">
      <c r="A128" s="145">
        <v>28</v>
      </c>
      <c r="B128" s="146"/>
      <c r="C128" s="187" t="s">
        <v>291</v>
      </c>
      <c r="D128" s="188" t="s">
        <v>292</v>
      </c>
      <c r="E128" s="166" t="s">
        <v>141</v>
      </c>
      <c r="F128" s="170" t="s">
        <v>98</v>
      </c>
      <c r="G128" s="166" t="s">
        <v>143</v>
      </c>
      <c r="H128" s="184"/>
      <c r="I128" s="185" t="s">
        <v>291</v>
      </c>
      <c r="J128" s="148">
        <f>SUM(O128:AC128)</f>
        <v>500</v>
      </c>
      <c r="K128" s="149"/>
      <c r="L128" s="150">
        <v>42856</v>
      </c>
      <c r="M128" s="150">
        <v>43100</v>
      </c>
      <c r="N128" s="20" t="s">
        <v>25</v>
      </c>
      <c r="O128" s="142">
        <f>Nagypáli!O44</f>
        <v>500</v>
      </c>
      <c r="P128" s="126"/>
      <c r="Q128" s="126"/>
      <c r="R128" s="126"/>
      <c r="S128" s="126"/>
      <c r="T128" s="143"/>
      <c r="U128" s="143"/>
      <c r="V128" s="143"/>
      <c r="W128" s="143"/>
      <c r="X128" s="143"/>
      <c r="Y128" s="143"/>
      <c r="Z128" s="143"/>
      <c r="AA128" s="143"/>
      <c r="AB128" s="143"/>
      <c r="AC128" s="144"/>
    </row>
    <row r="129" spans="1:29" s="151" customFormat="1" ht="90" x14ac:dyDescent="0.25">
      <c r="A129" s="145">
        <v>29</v>
      </c>
      <c r="B129" s="146"/>
      <c r="C129" s="147" t="s">
        <v>87</v>
      </c>
      <c r="D129" s="148" t="s">
        <v>96</v>
      </c>
      <c r="E129" s="140" t="s">
        <v>97</v>
      </c>
      <c r="F129" s="140" t="s">
        <v>98</v>
      </c>
      <c r="G129" s="140" t="s">
        <v>99</v>
      </c>
      <c r="H129" s="149"/>
      <c r="I129" s="149" t="s">
        <v>87</v>
      </c>
      <c r="J129" s="148">
        <f>SUM(O129:AC129)</f>
        <v>482</v>
      </c>
      <c r="K129" s="149"/>
      <c r="L129" s="150">
        <v>42826</v>
      </c>
      <c r="M129" s="150">
        <v>43100</v>
      </c>
      <c r="N129" s="37" t="s">
        <v>25</v>
      </c>
      <c r="O129" s="142">
        <f>Sárhida!O81</f>
        <v>482</v>
      </c>
      <c r="P129" s="126"/>
      <c r="Q129" s="126"/>
      <c r="R129" s="126"/>
      <c r="S129" s="126"/>
      <c r="T129" s="143"/>
      <c r="U129" s="143"/>
      <c r="V129" s="143"/>
      <c r="W129" s="143"/>
      <c r="X129" s="143"/>
      <c r="Y129" s="143"/>
      <c r="Z129" s="143"/>
      <c r="AA129" s="143"/>
      <c r="AB129" s="143"/>
      <c r="AC129" s="144"/>
    </row>
    <row r="130" spans="1:29" s="151" customFormat="1" ht="90" x14ac:dyDescent="0.25">
      <c r="A130" s="145">
        <v>30</v>
      </c>
      <c r="B130" s="146"/>
      <c r="C130" s="147" t="s">
        <v>90</v>
      </c>
      <c r="D130" s="148" t="s">
        <v>96</v>
      </c>
      <c r="E130" s="140" t="s">
        <v>97</v>
      </c>
      <c r="F130" s="140" t="s">
        <v>98</v>
      </c>
      <c r="G130" s="140" t="s">
        <v>99</v>
      </c>
      <c r="H130" s="149"/>
      <c r="I130" s="149" t="s">
        <v>90</v>
      </c>
      <c r="J130" s="148">
        <f>SUM(O130:AC130)</f>
        <v>1134</v>
      </c>
      <c r="K130" s="149"/>
      <c r="L130" s="150">
        <v>42826</v>
      </c>
      <c r="M130" s="150">
        <v>43100</v>
      </c>
      <c r="N130" s="37" t="s">
        <v>25</v>
      </c>
      <c r="O130" s="142">
        <f>Teskánd!O81</f>
        <v>1134</v>
      </c>
      <c r="P130" s="126"/>
      <c r="Q130" s="126"/>
      <c r="R130" s="126"/>
      <c r="S130" s="126"/>
      <c r="T130" s="143"/>
      <c r="U130" s="143"/>
      <c r="V130" s="143"/>
      <c r="W130" s="143"/>
      <c r="X130" s="143"/>
      <c r="Y130" s="143"/>
      <c r="Z130" s="143"/>
      <c r="AA130" s="143"/>
      <c r="AB130" s="143"/>
      <c r="AC130" s="144"/>
    </row>
    <row r="131" spans="1:29" s="151" customFormat="1" ht="90" x14ac:dyDescent="0.25">
      <c r="A131" s="145">
        <v>31</v>
      </c>
      <c r="B131" s="146"/>
      <c r="C131" s="147" t="s">
        <v>90</v>
      </c>
      <c r="D131" s="148" t="s">
        <v>100</v>
      </c>
      <c r="E131" s="140" t="s">
        <v>101</v>
      </c>
      <c r="F131" s="140" t="s">
        <v>102</v>
      </c>
      <c r="G131" s="140" t="s">
        <v>103</v>
      </c>
      <c r="H131" s="149"/>
      <c r="I131" s="149" t="s">
        <v>90</v>
      </c>
      <c r="J131" s="148">
        <f>SUM(O131:AC131)</f>
        <v>600</v>
      </c>
      <c r="K131" s="149"/>
      <c r="L131" s="150">
        <v>42826</v>
      </c>
      <c r="M131" s="150">
        <v>43100</v>
      </c>
      <c r="N131" s="37" t="s">
        <v>25</v>
      </c>
      <c r="O131" s="142">
        <f>Teskánd!O82</f>
        <v>600</v>
      </c>
      <c r="P131" s="126"/>
      <c r="Q131" s="126"/>
      <c r="R131" s="126"/>
      <c r="S131" s="126"/>
      <c r="T131" s="143"/>
      <c r="U131" s="143"/>
      <c r="V131" s="143"/>
      <c r="W131" s="143"/>
      <c r="X131" s="143"/>
      <c r="Y131" s="143"/>
      <c r="Z131" s="143"/>
      <c r="AA131" s="143"/>
      <c r="AB131" s="143"/>
      <c r="AC131" s="144"/>
    </row>
    <row r="132" spans="1:29" s="151" customFormat="1" ht="90" x14ac:dyDescent="0.25">
      <c r="A132" s="145">
        <v>34</v>
      </c>
      <c r="B132" s="146"/>
      <c r="C132" s="147" t="s">
        <v>93</v>
      </c>
      <c r="D132" s="148" t="s">
        <v>96</v>
      </c>
      <c r="E132" s="140" t="s">
        <v>97</v>
      </c>
      <c r="F132" s="140" t="s">
        <v>98</v>
      </c>
      <c r="G132" s="140" t="s">
        <v>99</v>
      </c>
      <c r="H132" s="149"/>
      <c r="I132" s="149" t="s">
        <v>93</v>
      </c>
      <c r="J132" s="148">
        <f>SUM(O132:AC132)</f>
        <v>32000</v>
      </c>
      <c r="K132" s="149"/>
      <c r="L132" s="150">
        <v>43101</v>
      </c>
      <c r="M132" s="150">
        <v>44561</v>
      </c>
      <c r="N132" s="141" t="s">
        <v>26</v>
      </c>
      <c r="O132" s="142"/>
      <c r="P132" s="126">
        <f>Zalaegerszeg!P90</f>
        <v>8000</v>
      </c>
      <c r="Q132" s="126">
        <f>Zalaegerszeg!Q90</f>
        <v>8000</v>
      </c>
      <c r="R132" s="126">
        <f>Zalaegerszeg!R90</f>
        <v>8000</v>
      </c>
      <c r="S132" s="126">
        <f>Zalaegerszeg!S90</f>
        <v>8000</v>
      </c>
      <c r="T132" s="143"/>
      <c r="U132" s="143"/>
      <c r="V132" s="143"/>
      <c r="W132" s="143"/>
      <c r="X132" s="143"/>
      <c r="Y132" s="143"/>
      <c r="Z132" s="143"/>
      <c r="AA132" s="143"/>
      <c r="AB132" s="143"/>
      <c r="AC132" s="144"/>
    </row>
    <row r="133" spans="1:29" s="151" customFormat="1" ht="90" x14ac:dyDescent="0.25">
      <c r="A133" s="145">
        <v>35</v>
      </c>
      <c r="B133" s="146"/>
      <c r="C133" s="147" t="s">
        <v>93</v>
      </c>
      <c r="D133" s="148" t="s">
        <v>100</v>
      </c>
      <c r="E133" s="140" t="s">
        <v>101</v>
      </c>
      <c r="F133" s="140" t="s">
        <v>102</v>
      </c>
      <c r="G133" s="140" t="s">
        <v>103</v>
      </c>
      <c r="H133" s="149"/>
      <c r="I133" s="149" t="s">
        <v>93</v>
      </c>
      <c r="J133" s="148">
        <f>SUM(O133:AC133)</f>
        <v>22700</v>
      </c>
      <c r="K133" s="149"/>
      <c r="L133" s="150">
        <v>43101</v>
      </c>
      <c r="M133" s="150">
        <v>44561</v>
      </c>
      <c r="N133" s="141" t="s">
        <v>26</v>
      </c>
      <c r="O133" s="142"/>
      <c r="P133" s="126">
        <f>Zalaegerszeg!P91</f>
        <v>5675</v>
      </c>
      <c r="Q133" s="126">
        <f>Zalaegerszeg!Q91</f>
        <v>5675</v>
      </c>
      <c r="R133" s="126">
        <f>Zalaegerszeg!R91</f>
        <v>5675</v>
      </c>
      <c r="S133" s="126">
        <f>Zalaegerszeg!S91</f>
        <v>5675</v>
      </c>
      <c r="T133" s="143"/>
      <c r="U133" s="143"/>
      <c r="V133" s="143"/>
      <c r="W133" s="143"/>
      <c r="X133" s="143"/>
      <c r="Y133" s="143"/>
      <c r="Z133" s="143"/>
      <c r="AA133" s="143"/>
      <c r="AB133" s="143"/>
      <c r="AC133" s="144"/>
    </row>
    <row r="134" spans="1:29" s="151" customFormat="1" ht="90" x14ac:dyDescent="0.25">
      <c r="A134" s="145">
        <v>36</v>
      </c>
      <c r="B134" s="146"/>
      <c r="C134" s="147" t="s">
        <v>93</v>
      </c>
      <c r="D134" s="148" t="s">
        <v>56</v>
      </c>
      <c r="E134" s="140" t="s">
        <v>97</v>
      </c>
      <c r="F134" s="140" t="s">
        <v>104</v>
      </c>
      <c r="G134" s="140" t="s">
        <v>99</v>
      </c>
      <c r="H134" s="149"/>
      <c r="I134" s="149" t="s">
        <v>93</v>
      </c>
      <c r="J134" s="148">
        <f>SUM(O134:AC134)</f>
        <v>215732</v>
      </c>
      <c r="K134" s="149"/>
      <c r="L134" s="150">
        <v>43101</v>
      </c>
      <c r="M134" s="150">
        <v>44561</v>
      </c>
      <c r="N134" s="141" t="s">
        <v>26</v>
      </c>
      <c r="O134" s="142"/>
      <c r="P134" s="126">
        <f>Zalaegerszeg!P92</f>
        <v>37481</v>
      </c>
      <c r="Q134" s="126">
        <f>Zalaegerszeg!Q92</f>
        <v>54426</v>
      </c>
      <c r="R134" s="126">
        <f>Zalaegerszeg!R92</f>
        <v>58724</v>
      </c>
      <c r="S134" s="126">
        <f>Zalaegerszeg!S92</f>
        <v>65101</v>
      </c>
      <c r="T134" s="143"/>
      <c r="U134" s="143"/>
      <c r="V134" s="143"/>
      <c r="W134" s="143"/>
      <c r="X134" s="143"/>
      <c r="Y134" s="143"/>
      <c r="Z134" s="143"/>
      <c r="AA134" s="143"/>
      <c r="AB134" s="143"/>
      <c r="AC134" s="144"/>
    </row>
    <row r="135" spans="1:29" s="152" customFormat="1" ht="105" x14ac:dyDescent="0.25">
      <c r="A135" s="145">
        <v>37</v>
      </c>
      <c r="B135" s="146"/>
      <c r="C135" s="175" t="s">
        <v>140</v>
      </c>
      <c r="D135" s="88" t="s">
        <v>141</v>
      </c>
      <c r="E135" s="182" t="s">
        <v>142</v>
      </c>
      <c r="F135" s="181" t="s">
        <v>143</v>
      </c>
      <c r="G135" s="76" t="s">
        <v>51</v>
      </c>
      <c r="H135" s="149"/>
      <c r="I135" s="149" t="s">
        <v>93</v>
      </c>
      <c r="J135" s="148">
        <f>SUM(O135:AC135)</f>
        <v>21000</v>
      </c>
      <c r="K135" s="149"/>
      <c r="L135" s="150">
        <v>43191</v>
      </c>
      <c r="M135" s="150">
        <v>43465</v>
      </c>
      <c r="N135" s="37" t="s">
        <v>26</v>
      </c>
      <c r="O135" s="42"/>
      <c r="P135" s="43">
        <f>Zalaegerszeg!P93</f>
        <v>21000</v>
      </c>
      <c r="Q135" s="43"/>
      <c r="R135" s="43"/>
      <c r="S135" s="43"/>
      <c r="T135" s="44"/>
      <c r="U135" s="44"/>
      <c r="V135" s="44"/>
      <c r="W135" s="44"/>
      <c r="X135" s="44"/>
      <c r="Y135" s="44"/>
      <c r="Z135" s="44"/>
      <c r="AA135" s="44"/>
      <c r="AB135" s="44"/>
      <c r="AC135" s="45"/>
    </row>
    <row r="136" spans="1:29" s="152" customFormat="1" ht="105" x14ac:dyDescent="0.25">
      <c r="A136" s="145">
        <v>38</v>
      </c>
      <c r="B136" s="146"/>
      <c r="C136" s="147" t="s">
        <v>93</v>
      </c>
      <c r="D136" s="148" t="s">
        <v>113</v>
      </c>
      <c r="E136" s="76" t="s">
        <v>114</v>
      </c>
      <c r="F136" s="76" t="s">
        <v>115</v>
      </c>
      <c r="G136" s="76" t="s">
        <v>116</v>
      </c>
      <c r="H136" s="149"/>
      <c r="I136" s="149" t="s">
        <v>93</v>
      </c>
      <c r="J136" s="148">
        <f>SUM(O136:AC136)</f>
        <v>32000</v>
      </c>
      <c r="K136" s="149"/>
      <c r="L136" s="150">
        <v>43191</v>
      </c>
      <c r="M136" s="150">
        <v>44561</v>
      </c>
      <c r="N136" s="37" t="s">
        <v>26</v>
      </c>
      <c r="O136" s="42"/>
      <c r="P136" s="43">
        <f>Zalaegerszeg!P94</f>
        <v>8000</v>
      </c>
      <c r="Q136" s="43">
        <f>Zalaegerszeg!Q94</f>
        <v>8000</v>
      </c>
      <c r="R136" s="43">
        <f>Zalaegerszeg!R94</f>
        <v>8000</v>
      </c>
      <c r="S136" s="43">
        <f>Zalaegerszeg!S94</f>
        <v>8000</v>
      </c>
      <c r="T136" s="44"/>
      <c r="U136" s="44"/>
      <c r="V136" s="44"/>
      <c r="W136" s="44"/>
      <c r="X136" s="44"/>
      <c r="Y136" s="44"/>
      <c r="Z136" s="44"/>
      <c r="AA136" s="44"/>
      <c r="AB136" s="44"/>
      <c r="AC136" s="45"/>
    </row>
    <row r="137" spans="1:29" s="152" customFormat="1" ht="90" x14ac:dyDescent="0.25">
      <c r="A137" s="145">
        <v>39</v>
      </c>
      <c r="B137" s="146"/>
      <c r="C137" s="147" t="s">
        <v>93</v>
      </c>
      <c r="D137" s="159" t="s">
        <v>117</v>
      </c>
      <c r="E137" s="140" t="s">
        <v>97</v>
      </c>
      <c r="F137" s="140" t="s">
        <v>104</v>
      </c>
      <c r="G137" s="140" t="s">
        <v>99</v>
      </c>
      <c r="H137" s="149"/>
      <c r="I137" s="149" t="s">
        <v>93</v>
      </c>
      <c r="J137" s="148">
        <f>SUM(O137:AC137)</f>
        <v>12000</v>
      </c>
      <c r="K137" s="149"/>
      <c r="L137" s="150">
        <v>43191</v>
      </c>
      <c r="M137" s="150">
        <v>44561</v>
      </c>
      <c r="N137" s="37" t="s">
        <v>26</v>
      </c>
      <c r="O137" s="42"/>
      <c r="P137" s="43">
        <f>Zalaegerszeg!P95</f>
        <v>3000</v>
      </c>
      <c r="Q137" s="43">
        <f>Zalaegerszeg!Q95</f>
        <v>3000</v>
      </c>
      <c r="R137" s="43">
        <f>Zalaegerszeg!R95</f>
        <v>3000</v>
      </c>
      <c r="S137" s="43">
        <f>Zalaegerszeg!S95</f>
        <v>3000</v>
      </c>
      <c r="T137" s="44"/>
      <c r="U137" s="44"/>
      <c r="V137" s="44"/>
      <c r="W137" s="44"/>
      <c r="X137" s="44"/>
      <c r="Y137" s="44"/>
      <c r="Z137" s="44"/>
      <c r="AA137" s="44"/>
      <c r="AB137" s="44"/>
      <c r="AC137" s="45"/>
    </row>
    <row r="138" spans="1:29" s="151" customFormat="1" ht="90" x14ac:dyDescent="0.25">
      <c r="A138" s="145">
        <v>40</v>
      </c>
      <c r="B138" s="146"/>
      <c r="C138" s="147" t="s">
        <v>201</v>
      </c>
      <c r="D138" s="173" t="s">
        <v>204</v>
      </c>
      <c r="E138" s="181" t="s">
        <v>97</v>
      </c>
      <c r="F138" s="181" t="s">
        <v>205</v>
      </c>
      <c r="G138" s="181" t="s">
        <v>143</v>
      </c>
      <c r="H138" s="168"/>
      <c r="I138" s="149" t="s">
        <v>203</v>
      </c>
      <c r="J138" s="148">
        <f t="shared" si="3"/>
        <v>21111</v>
      </c>
      <c r="K138" s="149"/>
      <c r="L138" s="150">
        <v>43191</v>
      </c>
      <c r="M138" s="150">
        <v>44561</v>
      </c>
      <c r="N138" s="141" t="s">
        <v>26</v>
      </c>
      <c r="O138" s="142"/>
      <c r="P138" s="43">
        <f>Bagod!P45+Boncodfölde!P45+Hagyárosbörönd!P45+Kávás!P45+Zalaboldogfa!P45+Zalaszentgyörgy!P45</f>
        <v>6889</v>
      </c>
      <c r="Q138" s="43">
        <f>Bagod!Q45+Boncodfölde!Q45+Hagyárosbörönd!Q45+Kávás!Q45+Zalaboldogfa!Q45+Zalaszentgyörgy!Q45</f>
        <v>6089</v>
      </c>
      <c r="R138" s="43">
        <f>Bagod!R45+Boncodfölde!R45+Hagyárosbörönd!R45+Kávás!R45+Zalaboldogfa!R45+Zalaszentgyörgy!R45</f>
        <v>6889</v>
      </c>
      <c r="S138" s="43">
        <f>Bagod!S45+Boncodfölde!S45+Hagyárosbörönd!S45+Kávás!S45+Zalaboldogfa!S45+Zalaszentgyörgy!S45</f>
        <v>1244</v>
      </c>
      <c r="T138" s="143"/>
      <c r="U138" s="143"/>
      <c r="V138" s="143"/>
      <c r="W138" s="143"/>
      <c r="X138" s="143"/>
      <c r="Y138" s="143"/>
      <c r="Z138" s="143"/>
      <c r="AA138" s="143"/>
      <c r="AB138" s="143"/>
      <c r="AC138" s="144"/>
    </row>
    <row r="139" spans="1:29" s="152" customFormat="1" ht="90" x14ac:dyDescent="0.25">
      <c r="A139" s="145">
        <v>41</v>
      </c>
      <c r="B139" s="146"/>
      <c r="C139" s="147" t="s">
        <v>244</v>
      </c>
      <c r="D139" s="179" t="s">
        <v>250</v>
      </c>
      <c r="E139" s="181" t="s">
        <v>141</v>
      </c>
      <c r="F139" s="182" t="s">
        <v>142</v>
      </c>
      <c r="G139" s="181" t="s">
        <v>143</v>
      </c>
      <c r="H139" s="168"/>
      <c r="I139" s="149" t="s">
        <v>244</v>
      </c>
      <c r="J139" s="148">
        <f>SUM(O139:AC139)</f>
        <v>5808</v>
      </c>
      <c r="K139" s="149"/>
      <c r="L139" s="150">
        <v>43191</v>
      </c>
      <c r="M139" s="150">
        <v>44561</v>
      </c>
      <c r="N139" s="37" t="s">
        <v>26</v>
      </c>
      <c r="O139" s="42"/>
      <c r="P139" s="43">
        <v>1452</v>
      </c>
      <c r="Q139" s="43">
        <v>1452</v>
      </c>
      <c r="R139" s="43">
        <v>1452</v>
      </c>
      <c r="S139" s="43">
        <v>1452</v>
      </c>
      <c r="T139" s="44"/>
      <c r="U139" s="44"/>
      <c r="V139" s="44"/>
      <c r="W139" s="44"/>
      <c r="X139" s="44"/>
      <c r="Y139" s="44"/>
      <c r="Z139" s="44"/>
      <c r="AA139" s="44"/>
      <c r="AB139" s="44"/>
      <c r="AC139" s="45"/>
    </row>
    <row r="140" spans="1:29" s="152" customFormat="1" ht="90" x14ac:dyDescent="0.25">
      <c r="A140" s="145">
        <v>42</v>
      </c>
      <c r="B140" s="146"/>
      <c r="C140" s="147" t="s">
        <v>69</v>
      </c>
      <c r="D140" s="148" t="s">
        <v>128</v>
      </c>
      <c r="E140" s="140" t="s">
        <v>97</v>
      </c>
      <c r="F140" s="140" t="s">
        <v>104</v>
      </c>
      <c r="G140" s="140" t="s">
        <v>99</v>
      </c>
      <c r="H140" s="149"/>
      <c r="I140" s="149" t="s">
        <v>69</v>
      </c>
      <c r="J140" s="148">
        <f>SUM(O140:AC140)</f>
        <v>11873</v>
      </c>
      <c r="K140" s="149"/>
      <c r="L140" s="150">
        <v>43191</v>
      </c>
      <c r="M140" s="150">
        <v>44561</v>
      </c>
      <c r="N140" s="37" t="s">
        <v>26</v>
      </c>
      <c r="O140" s="42"/>
      <c r="P140" s="43">
        <f>Bocfölde!P82</f>
        <v>2933</v>
      </c>
      <c r="Q140" s="43">
        <f>Bocfölde!Q82</f>
        <v>2964</v>
      </c>
      <c r="R140" s="43">
        <f>Bocfölde!R82</f>
        <v>2937</v>
      </c>
      <c r="S140" s="43">
        <f>Bocfölde!S82</f>
        <v>3039</v>
      </c>
      <c r="T140" s="44"/>
      <c r="U140" s="44"/>
      <c r="V140" s="44"/>
      <c r="W140" s="44"/>
      <c r="X140" s="44"/>
      <c r="Y140" s="44"/>
      <c r="Z140" s="44"/>
      <c r="AA140" s="44"/>
      <c r="AB140" s="44"/>
      <c r="AC140" s="45"/>
    </row>
    <row r="141" spans="1:29" s="152" customFormat="1" ht="90" x14ac:dyDescent="0.25">
      <c r="A141" s="145">
        <v>43</v>
      </c>
      <c r="B141" s="146"/>
      <c r="C141" s="147" t="s">
        <v>72</v>
      </c>
      <c r="D141" s="148" t="s">
        <v>128</v>
      </c>
      <c r="E141" s="140" t="s">
        <v>97</v>
      </c>
      <c r="F141" s="140" t="s">
        <v>104</v>
      </c>
      <c r="G141" s="140" t="s">
        <v>99</v>
      </c>
      <c r="H141" s="149"/>
      <c r="I141" s="149" t="s">
        <v>72</v>
      </c>
      <c r="J141" s="148">
        <f>SUM(O141:AC141)</f>
        <v>1248</v>
      </c>
      <c r="K141" s="149"/>
      <c r="L141" s="150">
        <v>43191</v>
      </c>
      <c r="M141" s="150">
        <v>44561</v>
      </c>
      <c r="N141" s="37" t="s">
        <v>26</v>
      </c>
      <c r="O141" s="42"/>
      <c r="P141" s="43">
        <f>Böde!P82</f>
        <v>305</v>
      </c>
      <c r="Q141" s="43">
        <f>Böde!Q82</f>
        <v>311</v>
      </c>
      <c r="R141" s="43">
        <f>Böde!R82</f>
        <v>306</v>
      </c>
      <c r="S141" s="43">
        <f>Böde!S82</f>
        <v>326</v>
      </c>
      <c r="T141" s="44"/>
      <c r="U141" s="44"/>
      <c r="V141" s="44"/>
      <c r="W141" s="44"/>
      <c r="X141" s="44"/>
      <c r="Y141" s="44"/>
      <c r="Z141" s="44"/>
      <c r="AA141" s="44"/>
      <c r="AB141" s="44"/>
      <c r="AC141" s="45"/>
    </row>
    <row r="142" spans="1:29" s="152" customFormat="1" ht="90" x14ac:dyDescent="0.25">
      <c r="A142" s="145">
        <v>44</v>
      </c>
      <c r="B142" s="146"/>
      <c r="C142" s="147" t="s">
        <v>75</v>
      </c>
      <c r="D142" s="148" t="s">
        <v>128</v>
      </c>
      <c r="E142" s="140" t="s">
        <v>97</v>
      </c>
      <c r="F142" s="140" t="s">
        <v>104</v>
      </c>
      <c r="G142" s="140" t="s">
        <v>99</v>
      </c>
      <c r="H142" s="149"/>
      <c r="I142" s="149" t="s">
        <v>75</v>
      </c>
      <c r="J142" s="148">
        <f>SUM(O142:AC142)</f>
        <v>3471</v>
      </c>
      <c r="K142" s="149"/>
      <c r="L142" s="150">
        <v>43191</v>
      </c>
      <c r="M142" s="150">
        <v>44561</v>
      </c>
      <c r="N142" s="37" t="s">
        <v>26</v>
      </c>
      <c r="O142" s="42"/>
      <c r="P142" s="43">
        <f>Csatár!P82</f>
        <v>854</v>
      </c>
      <c r="Q142" s="43">
        <f>Csatár!Q82</f>
        <v>866</v>
      </c>
      <c r="R142" s="43">
        <f>Csatár!R82</f>
        <v>855</v>
      </c>
      <c r="S142" s="43">
        <f>Csatár!S82</f>
        <v>896</v>
      </c>
      <c r="T142" s="44"/>
      <c r="U142" s="44"/>
      <c r="V142" s="44"/>
      <c r="W142" s="44"/>
      <c r="X142" s="44"/>
      <c r="Y142" s="44"/>
      <c r="Z142" s="44"/>
      <c r="AA142" s="44"/>
      <c r="AB142" s="44"/>
      <c r="AC142" s="45"/>
    </row>
    <row r="143" spans="1:29" s="152" customFormat="1" ht="90" x14ac:dyDescent="0.25">
      <c r="A143" s="145">
        <v>45</v>
      </c>
      <c r="B143" s="146"/>
      <c r="C143" s="147" t="s">
        <v>78</v>
      </c>
      <c r="D143" s="148" t="s">
        <v>128</v>
      </c>
      <c r="E143" s="140" t="s">
        <v>97</v>
      </c>
      <c r="F143" s="140" t="s">
        <v>104</v>
      </c>
      <c r="G143" s="140" t="s">
        <v>99</v>
      </c>
      <c r="H143" s="149"/>
      <c r="I143" s="149" t="s">
        <v>78</v>
      </c>
      <c r="J143" s="148">
        <f>SUM(O143:AC143)</f>
        <v>2041</v>
      </c>
      <c r="K143" s="149"/>
      <c r="L143" s="150">
        <v>43191</v>
      </c>
      <c r="M143" s="150">
        <v>44561</v>
      </c>
      <c r="N143" s="37" t="s">
        <v>26</v>
      </c>
      <c r="O143" s="42"/>
      <c r="P143" s="43">
        <f>Hottó!P82</f>
        <v>501</v>
      </c>
      <c r="Q143" s="43">
        <f>Hottó!Q82</f>
        <v>509</v>
      </c>
      <c r="R143" s="43">
        <f>Hottó!R82</f>
        <v>502</v>
      </c>
      <c r="S143" s="43">
        <f>Hottó!S82</f>
        <v>529</v>
      </c>
      <c r="T143" s="44"/>
      <c r="U143" s="44"/>
      <c r="V143" s="44"/>
      <c r="W143" s="44"/>
      <c r="X143" s="44"/>
      <c r="Y143" s="44"/>
      <c r="Z143" s="44"/>
      <c r="AA143" s="44"/>
      <c r="AB143" s="44"/>
      <c r="AC143" s="45"/>
    </row>
    <row r="144" spans="1:29" s="152" customFormat="1" ht="90" x14ac:dyDescent="0.25">
      <c r="A144" s="145">
        <v>46</v>
      </c>
      <c r="B144" s="146"/>
      <c r="C144" s="147" t="s">
        <v>81</v>
      </c>
      <c r="D144" s="148" t="s">
        <v>128</v>
      </c>
      <c r="E144" s="140" t="s">
        <v>97</v>
      </c>
      <c r="F144" s="140" t="s">
        <v>104</v>
      </c>
      <c r="G144" s="140" t="s">
        <v>99</v>
      </c>
      <c r="H144" s="149"/>
      <c r="I144" s="149" t="s">
        <v>81</v>
      </c>
      <c r="J144" s="148">
        <f>SUM(O144:AC144)</f>
        <v>1596</v>
      </c>
      <c r="K144" s="149"/>
      <c r="L144" s="150">
        <v>43191</v>
      </c>
      <c r="M144" s="150">
        <v>44561</v>
      </c>
      <c r="N144" s="37" t="s">
        <v>26</v>
      </c>
      <c r="O144" s="42"/>
      <c r="P144" s="43">
        <f>Kiskutas!P82</f>
        <v>392</v>
      </c>
      <c r="Q144" s="43">
        <f>Kiskutas!Q82</f>
        <v>398</v>
      </c>
      <c r="R144" s="43">
        <f>Kiskutas!R82</f>
        <v>393</v>
      </c>
      <c r="S144" s="43">
        <f>Kiskutas!S82</f>
        <v>413</v>
      </c>
      <c r="T144" s="44"/>
      <c r="U144" s="44"/>
      <c r="V144" s="44"/>
      <c r="W144" s="44"/>
      <c r="X144" s="44"/>
      <c r="Y144" s="44"/>
      <c r="Z144" s="44"/>
      <c r="AA144" s="44"/>
      <c r="AB144" s="44"/>
      <c r="AC144" s="45"/>
    </row>
    <row r="145" spans="1:29" s="151" customFormat="1" ht="90" x14ac:dyDescent="0.25">
      <c r="A145" s="145">
        <v>47</v>
      </c>
      <c r="B145" s="146"/>
      <c r="C145" s="187" t="s">
        <v>298</v>
      </c>
      <c r="D145" s="188" t="s">
        <v>96</v>
      </c>
      <c r="E145" s="166" t="s">
        <v>141</v>
      </c>
      <c r="F145" s="166" t="s">
        <v>98</v>
      </c>
      <c r="G145" s="166" t="s">
        <v>143</v>
      </c>
      <c r="H145" s="184"/>
      <c r="I145" s="185" t="s">
        <v>298</v>
      </c>
      <c r="J145" s="148">
        <f>SUM(O145:AC145)</f>
        <v>4124</v>
      </c>
      <c r="K145" s="149"/>
      <c r="L145" s="150">
        <v>43221</v>
      </c>
      <c r="M145" s="150">
        <v>44561</v>
      </c>
      <c r="N145" s="20" t="s">
        <v>26</v>
      </c>
      <c r="O145" s="142"/>
      <c r="P145" s="126">
        <f>Kispáli!P45</f>
        <v>1031</v>
      </c>
      <c r="Q145" s="126">
        <f>Kispáli!Q45</f>
        <v>1031</v>
      </c>
      <c r="R145" s="126">
        <f>Kispáli!R45</f>
        <v>1031</v>
      </c>
      <c r="S145" s="126">
        <f>Kispáli!S45</f>
        <v>1031</v>
      </c>
      <c r="T145" s="143"/>
      <c r="U145" s="143"/>
      <c r="V145" s="143"/>
      <c r="W145" s="143"/>
      <c r="X145" s="143"/>
      <c r="Y145" s="143"/>
      <c r="Z145" s="143"/>
      <c r="AA145" s="143"/>
      <c r="AB145" s="143"/>
      <c r="AC145" s="144"/>
    </row>
    <row r="146" spans="1:29" s="152" customFormat="1" ht="90" x14ac:dyDescent="0.25">
      <c r="A146" s="145">
        <v>48</v>
      </c>
      <c r="B146" s="146"/>
      <c r="C146" s="147" t="s">
        <v>260</v>
      </c>
      <c r="D146" s="179" t="s">
        <v>250</v>
      </c>
      <c r="E146" s="181" t="s">
        <v>141</v>
      </c>
      <c r="F146" s="182" t="s">
        <v>142</v>
      </c>
      <c r="G146" s="181" t="s">
        <v>143</v>
      </c>
      <c r="H146" s="168"/>
      <c r="I146" s="149" t="s">
        <v>260</v>
      </c>
      <c r="J146" s="148">
        <f>SUM(O146:AC146)</f>
        <v>6952</v>
      </c>
      <c r="K146" s="149"/>
      <c r="L146" s="150">
        <v>43191</v>
      </c>
      <c r="M146" s="150">
        <v>44561</v>
      </c>
      <c r="N146" s="37" t="s">
        <v>26</v>
      </c>
      <c r="O146" s="42"/>
      <c r="P146" s="43">
        <f>Kustánszeg!P46</f>
        <v>1738</v>
      </c>
      <c r="Q146" s="43">
        <f>Kustánszeg!Q46</f>
        <v>1738</v>
      </c>
      <c r="R146" s="43">
        <f>Kustánszeg!R46</f>
        <v>1738</v>
      </c>
      <c r="S146" s="43">
        <f>Kustánszeg!S46</f>
        <v>1738</v>
      </c>
      <c r="T146" s="44"/>
      <c r="U146" s="44"/>
      <c r="V146" s="44"/>
      <c r="W146" s="44"/>
      <c r="X146" s="44"/>
      <c r="Y146" s="44"/>
      <c r="Z146" s="44"/>
      <c r="AA146" s="44"/>
      <c r="AB146" s="44"/>
      <c r="AC146" s="45"/>
    </row>
    <row r="147" spans="1:29" s="151" customFormat="1" ht="90" x14ac:dyDescent="0.25">
      <c r="A147" s="145">
        <v>49</v>
      </c>
      <c r="B147" s="146"/>
      <c r="C147" s="147" t="s">
        <v>268</v>
      </c>
      <c r="D147" s="173" t="s">
        <v>269</v>
      </c>
      <c r="E147" s="181" t="s">
        <v>97</v>
      </c>
      <c r="F147" s="181" t="s">
        <v>142</v>
      </c>
      <c r="G147" s="181" t="s">
        <v>143</v>
      </c>
      <c r="H147" s="168"/>
      <c r="I147" s="149" t="s">
        <v>270</v>
      </c>
      <c r="J147" s="148">
        <f t="shared" si="3"/>
        <v>2618</v>
      </c>
      <c r="K147" s="149"/>
      <c r="L147" s="150">
        <v>43191</v>
      </c>
      <c r="M147" s="150">
        <v>44561</v>
      </c>
      <c r="N147" s="37" t="s">
        <v>26</v>
      </c>
      <c r="O147" s="142"/>
      <c r="P147" s="43">
        <f>Csonkahegyhát!P46+Dobronhegy!P46+Milejszeg!P46+Németfalu!P46+Pálfiszeg!P45</f>
        <v>615</v>
      </c>
      <c r="Q147" s="43">
        <f>Csonkahegyhát!Q46+Dobronhegy!Q46+Milejszeg!Q46+Németfalu!Q46+Pálfiszeg!Q45</f>
        <v>615</v>
      </c>
      <c r="R147" s="43">
        <f>Csonkahegyhát!R46+Dobronhegy!R46+Milejszeg!R46+Németfalu!R46+Pálfiszeg!R45</f>
        <v>694</v>
      </c>
      <c r="S147" s="43">
        <f>Csonkahegyhát!S46+Dobronhegy!S46+Milejszeg!S46+Németfalu!S46+Pálfiszeg!S45</f>
        <v>694</v>
      </c>
      <c r="T147" s="143"/>
      <c r="U147" s="143"/>
      <c r="V147" s="143"/>
      <c r="W147" s="143"/>
      <c r="X147" s="143"/>
      <c r="Y147" s="143"/>
      <c r="Z147" s="143"/>
      <c r="AA147" s="143"/>
      <c r="AB147" s="143"/>
      <c r="AC147" s="144"/>
    </row>
    <row r="148" spans="1:29" s="152" customFormat="1" ht="90" x14ac:dyDescent="0.25">
      <c r="A148" s="145">
        <v>50</v>
      </c>
      <c r="B148" s="146"/>
      <c r="C148" s="147" t="s">
        <v>84</v>
      </c>
      <c r="D148" s="148" t="s">
        <v>128</v>
      </c>
      <c r="E148" s="140" t="s">
        <v>97</v>
      </c>
      <c r="F148" s="140" t="s">
        <v>104</v>
      </c>
      <c r="G148" s="140" t="s">
        <v>99</v>
      </c>
      <c r="H148" s="149"/>
      <c r="I148" s="149" t="s">
        <v>84</v>
      </c>
      <c r="J148" s="148">
        <f>SUM(O148:AC148)</f>
        <v>3111</v>
      </c>
      <c r="K148" s="149"/>
      <c r="L148" s="150">
        <v>43191</v>
      </c>
      <c r="M148" s="150">
        <v>44561</v>
      </c>
      <c r="N148" s="37" t="s">
        <v>26</v>
      </c>
      <c r="O148" s="42"/>
      <c r="P148" s="43">
        <f>Nagykutas!P82</f>
        <v>764</v>
      </c>
      <c r="Q148" s="43">
        <f>Nagykutas!Q82</f>
        <v>776</v>
      </c>
      <c r="R148" s="43">
        <f>Nagykutas!R82</f>
        <v>765</v>
      </c>
      <c r="S148" s="43">
        <f>Nagykutas!S82</f>
        <v>806</v>
      </c>
      <c r="T148" s="44"/>
      <c r="U148" s="44"/>
      <c r="V148" s="44"/>
      <c r="W148" s="44"/>
      <c r="X148" s="44"/>
      <c r="Y148" s="44"/>
      <c r="Z148" s="44"/>
      <c r="AA148" s="44"/>
      <c r="AB148" s="44"/>
      <c r="AC148" s="45"/>
    </row>
    <row r="149" spans="1:29" s="151" customFormat="1" ht="90" x14ac:dyDescent="0.25">
      <c r="A149" s="145">
        <v>51</v>
      </c>
      <c r="B149" s="146"/>
      <c r="C149" s="187" t="s">
        <v>291</v>
      </c>
      <c r="D149" s="188" t="s">
        <v>96</v>
      </c>
      <c r="E149" s="166" t="s">
        <v>141</v>
      </c>
      <c r="F149" s="166" t="s">
        <v>104</v>
      </c>
      <c r="G149" s="166" t="s">
        <v>143</v>
      </c>
      <c r="H149" s="184"/>
      <c r="I149" s="185" t="s">
        <v>291</v>
      </c>
      <c r="J149" s="148">
        <f>SUM(O149:AC149)</f>
        <v>2348</v>
      </c>
      <c r="K149" s="149"/>
      <c r="L149" s="150">
        <v>43221</v>
      </c>
      <c r="M149" s="150">
        <v>44561</v>
      </c>
      <c r="N149" s="20" t="s">
        <v>26</v>
      </c>
      <c r="O149" s="142"/>
      <c r="P149" s="126">
        <f>Nagypáli!P47</f>
        <v>587</v>
      </c>
      <c r="Q149" s="126">
        <f>Nagypáli!Q47</f>
        <v>587</v>
      </c>
      <c r="R149" s="126">
        <f>Nagypáli!R47</f>
        <v>587</v>
      </c>
      <c r="S149" s="126">
        <f>Nagypáli!S47</f>
        <v>587</v>
      </c>
      <c r="T149" s="143"/>
      <c r="U149" s="143"/>
      <c r="V149" s="143"/>
      <c r="W149" s="143"/>
      <c r="X149" s="143"/>
      <c r="Y149" s="143"/>
      <c r="Z149" s="143"/>
      <c r="AA149" s="143"/>
      <c r="AB149" s="143"/>
      <c r="AC149" s="144"/>
    </row>
    <row r="150" spans="1:29" s="151" customFormat="1" ht="90" x14ac:dyDescent="0.25">
      <c r="A150" s="145">
        <v>52</v>
      </c>
      <c r="B150" s="146"/>
      <c r="C150" s="187" t="s">
        <v>291</v>
      </c>
      <c r="D150" s="188" t="s">
        <v>292</v>
      </c>
      <c r="E150" s="166" t="s">
        <v>141</v>
      </c>
      <c r="F150" s="170" t="s">
        <v>98</v>
      </c>
      <c r="G150" s="166" t="s">
        <v>143</v>
      </c>
      <c r="H150" s="184"/>
      <c r="I150" s="185" t="s">
        <v>291</v>
      </c>
      <c r="J150" s="148">
        <f>SUM(O150:AC150)</f>
        <v>2000</v>
      </c>
      <c r="K150" s="149"/>
      <c r="L150" s="150">
        <v>43221</v>
      </c>
      <c r="M150" s="150">
        <v>44561</v>
      </c>
      <c r="N150" s="20" t="s">
        <v>26</v>
      </c>
      <c r="O150" s="142"/>
      <c r="P150" s="126">
        <f>Nagypáli!P46</f>
        <v>500</v>
      </c>
      <c r="Q150" s="126">
        <f>Nagypáli!Q46</f>
        <v>500</v>
      </c>
      <c r="R150" s="126">
        <f>Nagypáli!R46</f>
        <v>500</v>
      </c>
      <c r="S150" s="126">
        <f>Nagypáli!S46</f>
        <v>500</v>
      </c>
      <c r="T150" s="143"/>
      <c r="U150" s="143"/>
      <c r="V150" s="143"/>
      <c r="W150" s="143"/>
      <c r="X150" s="143"/>
      <c r="Y150" s="143"/>
      <c r="Z150" s="143"/>
      <c r="AA150" s="143"/>
      <c r="AB150" s="143"/>
      <c r="AC150" s="144"/>
    </row>
    <row r="151" spans="1:29" s="151" customFormat="1" ht="90" x14ac:dyDescent="0.25">
      <c r="A151" s="145">
        <v>53</v>
      </c>
      <c r="B151" s="146"/>
      <c r="C151" s="147" t="s">
        <v>87</v>
      </c>
      <c r="D151" s="148" t="s">
        <v>96</v>
      </c>
      <c r="E151" s="140" t="s">
        <v>97</v>
      </c>
      <c r="F151" s="140" t="s">
        <v>98</v>
      </c>
      <c r="G151" s="140" t="s">
        <v>99</v>
      </c>
      <c r="H151" s="149"/>
      <c r="I151" s="149" t="s">
        <v>87</v>
      </c>
      <c r="J151" s="148">
        <f>SUM(O151:AC151)</f>
        <v>2352</v>
      </c>
      <c r="K151" s="149"/>
      <c r="L151" s="150">
        <v>43191</v>
      </c>
      <c r="M151" s="150">
        <v>44561</v>
      </c>
      <c r="N151" s="37" t="s">
        <v>26</v>
      </c>
      <c r="O151" s="142"/>
      <c r="P151" s="126">
        <f>Sárhida!P82</f>
        <v>569</v>
      </c>
      <c r="Q151" s="126">
        <f>Sárhida!Q82</f>
        <v>586</v>
      </c>
      <c r="R151" s="126">
        <f>Sárhida!R82</f>
        <v>571</v>
      </c>
      <c r="S151" s="126">
        <f>Sárhida!S82</f>
        <v>626</v>
      </c>
      <c r="T151" s="143"/>
      <c r="U151" s="143"/>
      <c r="V151" s="143"/>
      <c r="W151" s="143"/>
      <c r="X151" s="143"/>
      <c r="Y151" s="143"/>
      <c r="Z151" s="143"/>
      <c r="AA151" s="143"/>
      <c r="AB151" s="143"/>
      <c r="AC151" s="144"/>
    </row>
    <row r="152" spans="1:29" s="151" customFormat="1" ht="90" x14ac:dyDescent="0.25">
      <c r="A152" s="145">
        <v>54</v>
      </c>
      <c r="B152" s="146"/>
      <c r="C152" s="147" t="s">
        <v>90</v>
      </c>
      <c r="D152" s="148" t="s">
        <v>96</v>
      </c>
      <c r="E152" s="140" t="s">
        <v>97</v>
      </c>
      <c r="F152" s="140" t="s">
        <v>98</v>
      </c>
      <c r="G152" s="140" t="s">
        <v>99</v>
      </c>
      <c r="H152" s="149"/>
      <c r="I152" s="149" t="s">
        <v>90</v>
      </c>
      <c r="J152" s="148">
        <f>SUM(O152:AC152)</f>
        <v>5337</v>
      </c>
      <c r="K152" s="149"/>
      <c r="L152" s="150">
        <v>43191</v>
      </c>
      <c r="M152" s="150">
        <v>44561</v>
      </c>
      <c r="N152" s="37" t="s">
        <v>26</v>
      </c>
      <c r="O152" s="142"/>
      <c r="P152" s="126">
        <f>Teskánd!P83</f>
        <v>1299</v>
      </c>
      <c r="Q152" s="126">
        <f>Teskánd!Q83</f>
        <v>1330</v>
      </c>
      <c r="R152" s="126">
        <f>Teskánd!R83</f>
        <v>1303</v>
      </c>
      <c r="S152" s="126">
        <f>Teskánd!S83</f>
        <v>1405</v>
      </c>
      <c r="T152" s="143"/>
      <c r="U152" s="143"/>
      <c r="V152" s="143"/>
      <c r="W152" s="143"/>
      <c r="X152" s="143"/>
      <c r="Y152" s="143"/>
      <c r="Z152" s="143"/>
      <c r="AA152" s="143"/>
      <c r="AB152" s="143"/>
      <c r="AC152" s="144"/>
    </row>
    <row r="153" spans="1:29" s="151" customFormat="1" ht="90" x14ac:dyDescent="0.25">
      <c r="A153" s="145">
        <v>55</v>
      </c>
      <c r="B153" s="146"/>
      <c r="C153" s="147" t="s">
        <v>90</v>
      </c>
      <c r="D153" s="148" t="s">
        <v>100</v>
      </c>
      <c r="E153" s="140" t="s">
        <v>101</v>
      </c>
      <c r="F153" s="140" t="s">
        <v>102</v>
      </c>
      <c r="G153" s="140" t="s">
        <v>103</v>
      </c>
      <c r="H153" s="149"/>
      <c r="I153" s="149" t="s">
        <v>90</v>
      </c>
      <c r="J153" s="148">
        <f>SUM(O153:AC153)</f>
        <v>2400</v>
      </c>
      <c r="K153" s="149"/>
      <c r="L153" s="150">
        <v>43191</v>
      </c>
      <c r="M153" s="150">
        <v>44561</v>
      </c>
      <c r="N153" s="37" t="s">
        <v>26</v>
      </c>
      <c r="O153" s="142"/>
      <c r="P153" s="126">
        <f>Teskánd!P84</f>
        <v>600</v>
      </c>
      <c r="Q153" s="126">
        <f>Teskánd!Q84</f>
        <v>600</v>
      </c>
      <c r="R153" s="126">
        <f>Teskánd!R84</f>
        <v>600</v>
      </c>
      <c r="S153" s="126">
        <f>Teskánd!S84</f>
        <v>600</v>
      </c>
      <c r="T153" s="143"/>
      <c r="U153" s="143"/>
      <c r="V153" s="143"/>
      <c r="W153" s="143"/>
      <c r="X153" s="143"/>
      <c r="Y153" s="143"/>
      <c r="Z153" s="143"/>
      <c r="AA153" s="143"/>
      <c r="AB153" s="143"/>
      <c r="AC153" s="144"/>
    </row>
    <row r="154" spans="1:29" s="151" customFormat="1" ht="90" x14ac:dyDescent="0.25">
      <c r="A154" s="145">
        <v>59</v>
      </c>
      <c r="B154" s="146"/>
      <c r="C154" s="147" t="s">
        <v>149</v>
      </c>
      <c r="D154" s="148" t="s">
        <v>150</v>
      </c>
      <c r="E154" s="140" t="s">
        <v>97</v>
      </c>
      <c r="F154" s="140" t="s">
        <v>104</v>
      </c>
      <c r="G154" s="140" t="s">
        <v>99</v>
      </c>
      <c r="H154" s="149"/>
      <c r="I154" s="149" t="s">
        <v>106</v>
      </c>
      <c r="J154" s="148">
        <f>SUM(O154:AC154)</f>
        <v>10000</v>
      </c>
      <c r="K154" s="149"/>
      <c r="L154" s="150">
        <v>43556</v>
      </c>
      <c r="M154" s="150">
        <v>43585</v>
      </c>
      <c r="N154" s="141" t="s">
        <v>26</v>
      </c>
      <c r="O154" s="142"/>
      <c r="P154" s="126"/>
      <c r="Q154" s="126">
        <f>Babosdöbréte!Q81+Bocfölde!Q83+Böde!Q83+Csatár!Q83+Hottó!Q83+Kiskutas!Q83+Nagykutas!Q83+Sárhida!Q83+Teskánd!Q85+Zalaegerszeg!Q96</f>
        <v>10000</v>
      </c>
      <c r="R154" s="126"/>
      <c r="S154" s="126"/>
      <c r="T154" s="143"/>
      <c r="U154" s="143"/>
      <c r="V154" s="143"/>
      <c r="W154" s="143"/>
      <c r="X154" s="143"/>
      <c r="Y154" s="143"/>
      <c r="Z154" s="143"/>
      <c r="AA154" s="143"/>
      <c r="AB154" s="143"/>
      <c r="AC154" s="144"/>
    </row>
    <row r="155" spans="1:29" s="151" customFormat="1" ht="90" x14ac:dyDescent="0.25">
      <c r="A155" s="145">
        <v>60</v>
      </c>
      <c r="B155" s="146"/>
      <c r="C155" s="174" t="s">
        <v>200</v>
      </c>
      <c r="D155" s="174" t="s">
        <v>206</v>
      </c>
      <c r="E155" s="181" t="s">
        <v>101</v>
      </c>
      <c r="F155" s="181" t="s">
        <v>205</v>
      </c>
      <c r="G155" s="181" t="s">
        <v>207</v>
      </c>
      <c r="H155" s="168"/>
      <c r="I155" s="149" t="s">
        <v>200</v>
      </c>
      <c r="J155" s="148">
        <f>SUM(O155:AC155)</f>
        <v>300</v>
      </c>
      <c r="K155" s="149"/>
      <c r="L155" s="150">
        <v>43556</v>
      </c>
      <c r="M155" s="150">
        <v>43830</v>
      </c>
      <c r="N155" s="37" t="s">
        <v>26</v>
      </c>
      <c r="O155" s="142"/>
      <c r="P155" s="126"/>
      <c r="Q155" s="126">
        <f>Bagod!Q46</f>
        <v>300</v>
      </c>
      <c r="R155" s="126"/>
      <c r="S155" s="126"/>
      <c r="T155" s="143"/>
      <c r="U155" s="143"/>
      <c r="V155" s="143"/>
      <c r="W155" s="143"/>
      <c r="X155" s="143"/>
      <c r="Y155" s="143"/>
      <c r="Z155" s="143"/>
      <c r="AA155" s="143"/>
      <c r="AB155" s="143"/>
      <c r="AC155" s="144"/>
    </row>
    <row r="156" spans="1:29" s="151" customFormat="1" ht="90" x14ac:dyDescent="0.25">
      <c r="A156" s="145">
        <v>61</v>
      </c>
      <c r="B156" s="146"/>
      <c r="C156" s="174" t="s">
        <v>222</v>
      </c>
      <c r="D156" s="174" t="s">
        <v>206</v>
      </c>
      <c r="E156" s="181" t="s">
        <v>101</v>
      </c>
      <c r="F156" s="181" t="s">
        <v>205</v>
      </c>
      <c r="G156" s="181" t="s">
        <v>207</v>
      </c>
      <c r="H156" s="168"/>
      <c r="I156" s="149" t="s">
        <v>222</v>
      </c>
      <c r="J156" s="148">
        <f>SUM(O156:AC156)</f>
        <v>100</v>
      </c>
      <c r="K156" s="149"/>
      <c r="L156" s="150">
        <v>43556</v>
      </c>
      <c r="M156" s="150">
        <v>43830</v>
      </c>
      <c r="N156" s="37" t="s">
        <v>26</v>
      </c>
      <c r="O156" s="142"/>
      <c r="P156" s="126"/>
      <c r="Q156" s="126">
        <f>Boncodfölde!Q46</f>
        <v>100</v>
      </c>
      <c r="R156" s="126"/>
      <c r="S156" s="126"/>
      <c r="T156" s="143"/>
      <c r="U156" s="143"/>
      <c r="V156" s="143"/>
      <c r="W156" s="143"/>
      <c r="X156" s="143"/>
      <c r="Y156" s="143"/>
      <c r="Z156" s="143"/>
      <c r="AA156" s="143"/>
      <c r="AB156" s="143"/>
      <c r="AC156" s="144"/>
    </row>
    <row r="157" spans="1:29" s="151" customFormat="1" ht="90" x14ac:dyDescent="0.25">
      <c r="A157" s="145">
        <v>62</v>
      </c>
      <c r="B157" s="146"/>
      <c r="C157" s="174" t="s">
        <v>225</v>
      </c>
      <c r="D157" s="174" t="s">
        <v>206</v>
      </c>
      <c r="E157" s="181" t="s">
        <v>101</v>
      </c>
      <c r="F157" s="181" t="s">
        <v>205</v>
      </c>
      <c r="G157" s="181" t="s">
        <v>207</v>
      </c>
      <c r="H157" s="168"/>
      <c r="I157" s="149" t="s">
        <v>225</v>
      </c>
      <c r="J157" s="148">
        <f>SUM(O157:AC157)</f>
        <v>100</v>
      </c>
      <c r="K157" s="149"/>
      <c r="L157" s="150">
        <v>43556</v>
      </c>
      <c r="M157" s="150">
        <v>43830</v>
      </c>
      <c r="N157" s="37" t="s">
        <v>26</v>
      </c>
      <c r="O157" s="142"/>
      <c r="P157" s="126"/>
      <c r="Q157" s="126">
        <f>Hagyárosbörönd!Q46</f>
        <v>100</v>
      </c>
      <c r="R157" s="126"/>
      <c r="S157" s="126"/>
      <c r="T157" s="143"/>
      <c r="U157" s="143"/>
      <c r="V157" s="143"/>
      <c r="W157" s="143"/>
      <c r="X157" s="143"/>
      <c r="Y157" s="143"/>
      <c r="Z157" s="143"/>
      <c r="AA157" s="143"/>
      <c r="AB157" s="143"/>
      <c r="AC157" s="144"/>
    </row>
    <row r="158" spans="1:29" s="151" customFormat="1" ht="90" x14ac:dyDescent="0.25">
      <c r="A158" s="145">
        <v>63</v>
      </c>
      <c r="B158" s="146"/>
      <c r="C158" s="174" t="s">
        <v>230</v>
      </c>
      <c r="D158" s="174" t="s">
        <v>206</v>
      </c>
      <c r="E158" s="181" t="s">
        <v>101</v>
      </c>
      <c r="F158" s="181" t="s">
        <v>205</v>
      </c>
      <c r="G158" s="181" t="s">
        <v>207</v>
      </c>
      <c r="H158" s="168"/>
      <c r="I158" s="149" t="s">
        <v>230</v>
      </c>
      <c r="J158" s="148">
        <f>SUM(O158:AC158)</f>
        <v>100</v>
      </c>
      <c r="K158" s="149"/>
      <c r="L158" s="150">
        <v>43556</v>
      </c>
      <c r="M158" s="150">
        <v>43830</v>
      </c>
      <c r="N158" s="37" t="s">
        <v>26</v>
      </c>
      <c r="O158" s="142"/>
      <c r="P158" s="126"/>
      <c r="Q158" s="126">
        <f>Kávás!Q46</f>
        <v>100</v>
      </c>
      <c r="R158" s="126"/>
      <c r="S158" s="126"/>
      <c r="T158" s="143"/>
      <c r="U158" s="143"/>
      <c r="V158" s="143"/>
      <c r="W158" s="143"/>
      <c r="X158" s="143"/>
      <c r="Y158" s="143"/>
      <c r="Z158" s="143"/>
      <c r="AA158" s="143"/>
      <c r="AB158" s="143"/>
      <c r="AC158" s="144"/>
    </row>
    <row r="159" spans="1:29" s="152" customFormat="1" ht="90" x14ac:dyDescent="0.25">
      <c r="A159" s="145">
        <v>64</v>
      </c>
      <c r="B159" s="146"/>
      <c r="C159" s="174" t="s">
        <v>235</v>
      </c>
      <c r="D159" s="174" t="s">
        <v>206</v>
      </c>
      <c r="E159" s="181" t="s">
        <v>101</v>
      </c>
      <c r="F159" s="181" t="s">
        <v>205</v>
      </c>
      <c r="G159" s="181" t="s">
        <v>207</v>
      </c>
      <c r="H159" s="168"/>
      <c r="I159" s="149" t="s">
        <v>235</v>
      </c>
      <c r="J159" s="148">
        <f>SUM(O159:AC159)</f>
        <v>100</v>
      </c>
      <c r="K159" s="149"/>
      <c r="L159" s="150">
        <v>43556</v>
      </c>
      <c r="M159" s="150">
        <v>43830</v>
      </c>
      <c r="N159" s="37" t="s">
        <v>26</v>
      </c>
      <c r="O159" s="42"/>
      <c r="P159" s="43"/>
      <c r="Q159" s="43">
        <f>Zalaboldogfa!Q46</f>
        <v>100</v>
      </c>
      <c r="R159" s="43"/>
      <c r="S159" s="43"/>
      <c r="T159" s="44"/>
      <c r="U159" s="44"/>
      <c r="V159" s="44"/>
      <c r="W159" s="44"/>
      <c r="X159" s="44"/>
      <c r="Y159" s="44"/>
      <c r="Z159" s="44"/>
      <c r="AA159" s="44"/>
      <c r="AB159" s="44"/>
      <c r="AC159" s="45"/>
    </row>
    <row r="160" spans="1:29" s="152" customFormat="1" ht="90" x14ac:dyDescent="0.25">
      <c r="A160" s="145">
        <v>65</v>
      </c>
      <c r="B160" s="146"/>
      <c r="C160" s="174" t="s">
        <v>239</v>
      </c>
      <c r="D160" s="174" t="s">
        <v>206</v>
      </c>
      <c r="E160" s="181" t="s">
        <v>101</v>
      </c>
      <c r="F160" s="181" t="s">
        <v>205</v>
      </c>
      <c r="G160" s="181" t="s">
        <v>207</v>
      </c>
      <c r="H160" s="168"/>
      <c r="I160" s="149" t="s">
        <v>239</v>
      </c>
      <c r="J160" s="148">
        <f>SUM(O160:AC160)</f>
        <v>100</v>
      </c>
      <c r="K160" s="149"/>
      <c r="L160" s="150">
        <v>43556</v>
      </c>
      <c r="M160" s="150">
        <v>43830</v>
      </c>
      <c r="N160" s="37" t="s">
        <v>26</v>
      </c>
      <c r="O160" s="42"/>
      <c r="P160" s="43"/>
      <c r="Q160" s="43">
        <f>Zalaszentgyörgy!Q46</f>
        <v>100</v>
      </c>
      <c r="R160" s="43"/>
      <c r="S160" s="43"/>
      <c r="T160" s="44"/>
      <c r="U160" s="44"/>
      <c r="V160" s="44"/>
      <c r="W160" s="44"/>
      <c r="X160" s="44"/>
      <c r="Y160" s="44"/>
      <c r="Z160" s="44"/>
      <c r="AA160" s="44"/>
      <c r="AB160" s="44"/>
      <c r="AC160" s="45"/>
    </row>
    <row r="161" spans="1:29" s="151" customFormat="1" ht="90" x14ac:dyDescent="0.25">
      <c r="A161" s="145">
        <v>72</v>
      </c>
      <c r="B161" s="146"/>
      <c r="C161" s="153" t="s">
        <v>163</v>
      </c>
      <c r="D161" s="148" t="s">
        <v>164</v>
      </c>
      <c r="E161" s="140" t="s">
        <v>97</v>
      </c>
      <c r="F161" s="140" t="s">
        <v>104</v>
      </c>
      <c r="G161" s="140" t="s">
        <v>99</v>
      </c>
      <c r="H161" s="149"/>
      <c r="I161" s="149" t="s">
        <v>106</v>
      </c>
      <c r="J161" s="148">
        <f>SUM(O161:AC161)</f>
        <v>21000</v>
      </c>
      <c r="K161" s="149"/>
      <c r="L161" s="150">
        <v>44287</v>
      </c>
      <c r="M161" s="150">
        <v>44316</v>
      </c>
      <c r="N161" s="141" t="s">
        <v>26</v>
      </c>
      <c r="O161" s="142"/>
      <c r="P161" s="126"/>
      <c r="Q161" s="126"/>
      <c r="R161" s="126"/>
      <c r="S161" s="126">
        <f>Babosdöbréte!S82+Bocfölde!S84+Böde!S84+Csatár!S84+Hottó!S84+Kiskutas!S84+Nagykutas!S84+Sárhida!S84+Teskánd!S86+Zalaegerszeg!S97</f>
        <v>21000</v>
      </c>
      <c r="T161" s="143"/>
      <c r="U161" s="143"/>
      <c r="V161" s="143"/>
      <c r="W161" s="143"/>
      <c r="X161" s="143"/>
      <c r="Y161" s="143"/>
      <c r="Z161" s="143"/>
      <c r="AA161" s="143"/>
      <c r="AB161" s="143"/>
      <c r="AC161" s="144"/>
    </row>
    <row r="162" spans="1:29" s="152" customFormat="1" ht="90" x14ac:dyDescent="0.25">
      <c r="A162" s="145">
        <v>73</v>
      </c>
      <c r="B162" s="146"/>
      <c r="C162" s="147" t="s">
        <v>209</v>
      </c>
      <c r="D162" s="148" t="s">
        <v>210</v>
      </c>
      <c r="E162" s="181" t="s">
        <v>97</v>
      </c>
      <c r="F162" s="181" t="s">
        <v>205</v>
      </c>
      <c r="G162" s="181" t="s">
        <v>143</v>
      </c>
      <c r="H162" s="149"/>
      <c r="I162" s="149" t="s">
        <v>203</v>
      </c>
      <c r="J162" s="148">
        <f>SUM(O162:AC162)</f>
        <v>5645</v>
      </c>
      <c r="K162" s="149"/>
      <c r="L162" s="150">
        <v>44287</v>
      </c>
      <c r="M162" s="150">
        <v>44560</v>
      </c>
      <c r="N162" s="37" t="s">
        <v>26</v>
      </c>
      <c r="O162" s="42"/>
      <c r="P162" s="43"/>
      <c r="Q162" s="43"/>
      <c r="R162" s="43"/>
      <c r="S162" s="43">
        <f>Bagod!S47+Boncodfölde!S47+Hagyárosbörönd!S47+Kávás!S47+Zalaboldogfa!S47+Zalaszentgyörgy!S47</f>
        <v>5645</v>
      </c>
      <c r="T162" s="44"/>
      <c r="U162" s="44"/>
      <c r="V162" s="44"/>
      <c r="W162" s="44"/>
      <c r="X162" s="44"/>
      <c r="Y162" s="44"/>
      <c r="Z162" s="44"/>
      <c r="AA162" s="44"/>
      <c r="AB162" s="44"/>
      <c r="AC162" s="45"/>
    </row>
    <row r="163" spans="1:29" s="151" customFormat="1" ht="90" x14ac:dyDescent="0.25">
      <c r="A163" s="145">
        <v>75</v>
      </c>
      <c r="B163" s="146"/>
      <c r="C163" s="153" t="s">
        <v>169</v>
      </c>
      <c r="D163" s="148" t="s">
        <v>170</v>
      </c>
      <c r="E163" s="140" t="s">
        <v>97</v>
      </c>
      <c r="F163" s="140" t="s">
        <v>104</v>
      </c>
      <c r="G163" s="140" t="s">
        <v>99</v>
      </c>
      <c r="H163" s="149"/>
      <c r="I163" s="149" t="s">
        <v>106</v>
      </c>
      <c r="J163" s="148">
        <f>SUM(O163:AC163)</f>
        <v>22000</v>
      </c>
      <c r="K163" s="149"/>
      <c r="L163" s="150">
        <v>44652</v>
      </c>
      <c r="M163" s="150">
        <v>44926</v>
      </c>
      <c r="N163" s="141" t="s">
        <v>27</v>
      </c>
      <c r="O163" s="142"/>
      <c r="P163" s="126"/>
      <c r="Q163" s="126"/>
      <c r="R163" s="126"/>
      <c r="S163" s="126"/>
      <c r="T163" s="143">
        <f>Babosdöbréte!T83+Bocfölde!T85+Böde!T85+Csatár!T85+Hottó!T85+Kiskutas!T85+Nagykutas!T85+Sárhida!T85+Teskánd!T87+Zalaegerszeg!T98</f>
        <v>22000</v>
      </c>
      <c r="U163" s="143"/>
      <c r="V163" s="143"/>
      <c r="W163" s="143"/>
      <c r="X163" s="143"/>
      <c r="Y163" s="143"/>
      <c r="Z163" s="143"/>
      <c r="AA163" s="143"/>
      <c r="AB163" s="143"/>
      <c r="AC163" s="144"/>
    </row>
    <row r="164" spans="1:29" s="151" customFormat="1" ht="90" x14ac:dyDescent="0.25">
      <c r="A164" s="145">
        <v>76</v>
      </c>
      <c r="B164" s="146"/>
      <c r="C164" s="147" t="s">
        <v>93</v>
      </c>
      <c r="D164" s="148" t="s">
        <v>96</v>
      </c>
      <c r="E164" s="140" t="s">
        <v>97</v>
      </c>
      <c r="F164" s="140" t="s">
        <v>98</v>
      </c>
      <c r="G164" s="140" t="s">
        <v>99</v>
      </c>
      <c r="H164" s="149"/>
      <c r="I164" s="149" t="s">
        <v>93</v>
      </c>
      <c r="J164" s="148">
        <f>SUM(O164:AC164)</f>
        <v>80000</v>
      </c>
      <c r="K164" s="149"/>
      <c r="L164" s="150">
        <v>44562</v>
      </c>
      <c r="M164" s="150">
        <v>48213</v>
      </c>
      <c r="N164" s="141" t="s">
        <v>27</v>
      </c>
      <c r="O164" s="142"/>
      <c r="P164" s="126"/>
      <c r="Q164" s="126"/>
      <c r="R164" s="126"/>
      <c r="S164" s="126"/>
      <c r="T164" s="143">
        <f>Zalaegerszeg!T99</f>
        <v>8000</v>
      </c>
      <c r="U164" s="143">
        <f>Zalaegerszeg!U99</f>
        <v>8000</v>
      </c>
      <c r="V164" s="143">
        <f>Zalaegerszeg!V99</f>
        <v>8000</v>
      </c>
      <c r="W164" s="143">
        <f>Zalaegerszeg!W99</f>
        <v>8000</v>
      </c>
      <c r="X164" s="143">
        <f>Zalaegerszeg!X99</f>
        <v>8000</v>
      </c>
      <c r="Y164" s="143">
        <f>Zalaegerszeg!Y99</f>
        <v>8000</v>
      </c>
      <c r="Z164" s="143">
        <f>Zalaegerszeg!Z99</f>
        <v>8000</v>
      </c>
      <c r="AA164" s="143">
        <f>Zalaegerszeg!AA99</f>
        <v>8000</v>
      </c>
      <c r="AB164" s="143">
        <f>Zalaegerszeg!AB99</f>
        <v>8000</v>
      </c>
      <c r="AC164" s="144">
        <f>Zalaegerszeg!AC99</f>
        <v>8000</v>
      </c>
    </row>
    <row r="165" spans="1:29" s="151" customFormat="1" ht="90" x14ac:dyDescent="0.25">
      <c r="A165" s="145">
        <v>77</v>
      </c>
      <c r="B165" s="146"/>
      <c r="C165" s="147" t="s">
        <v>93</v>
      </c>
      <c r="D165" s="148" t="s">
        <v>100</v>
      </c>
      <c r="E165" s="140" t="s">
        <v>101</v>
      </c>
      <c r="F165" s="140" t="s">
        <v>102</v>
      </c>
      <c r="G165" s="140" t="s">
        <v>103</v>
      </c>
      <c r="H165" s="149"/>
      <c r="I165" s="149" t="s">
        <v>93</v>
      </c>
      <c r="J165" s="148">
        <f>SUM(O165:AC165)</f>
        <v>56750</v>
      </c>
      <c r="K165" s="149"/>
      <c r="L165" s="150">
        <v>44562</v>
      </c>
      <c r="M165" s="150">
        <v>48213</v>
      </c>
      <c r="N165" s="141" t="s">
        <v>27</v>
      </c>
      <c r="O165" s="142"/>
      <c r="P165" s="126"/>
      <c r="Q165" s="126"/>
      <c r="R165" s="126"/>
      <c r="S165" s="126"/>
      <c r="T165" s="143">
        <f>Zalaegerszeg!T100</f>
        <v>5675</v>
      </c>
      <c r="U165" s="143">
        <f>Zalaegerszeg!U100</f>
        <v>5675</v>
      </c>
      <c r="V165" s="143">
        <f>Zalaegerszeg!V100</f>
        <v>5675</v>
      </c>
      <c r="W165" s="143">
        <f>Zalaegerszeg!W100</f>
        <v>5675</v>
      </c>
      <c r="X165" s="143">
        <f>Zalaegerszeg!X100</f>
        <v>5675</v>
      </c>
      <c r="Y165" s="143">
        <f>Zalaegerszeg!Y100</f>
        <v>5675</v>
      </c>
      <c r="Z165" s="143">
        <f>Zalaegerszeg!Z100</f>
        <v>5675</v>
      </c>
      <c r="AA165" s="143">
        <f>Zalaegerszeg!AA100</f>
        <v>5675</v>
      </c>
      <c r="AB165" s="143">
        <f>Zalaegerszeg!AB100</f>
        <v>5675</v>
      </c>
      <c r="AC165" s="144">
        <f>Zalaegerszeg!AC100</f>
        <v>5675</v>
      </c>
    </row>
    <row r="166" spans="1:29" s="151" customFormat="1" ht="90" x14ac:dyDescent="0.25">
      <c r="A166" s="145">
        <v>78</v>
      </c>
      <c r="B166" s="146"/>
      <c r="C166" s="147" t="s">
        <v>93</v>
      </c>
      <c r="D166" s="148" t="s">
        <v>56</v>
      </c>
      <c r="E166" s="140" t="s">
        <v>97</v>
      </c>
      <c r="F166" s="140" t="s">
        <v>104</v>
      </c>
      <c r="G166" s="140" t="s">
        <v>99</v>
      </c>
      <c r="H166" s="149"/>
      <c r="I166" s="149" t="s">
        <v>93</v>
      </c>
      <c r="J166" s="148">
        <f>SUM(O166:AC166)</f>
        <v>318711</v>
      </c>
      <c r="K166" s="149"/>
      <c r="L166" s="150">
        <v>44562</v>
      </c>
      <c r="M166" s="150">
        <v>48213</v>
      </c>
      <c r="N166" s="141" t="s">
        <v>27</v>
      </c>
      <c r="O166" s="142"/>
      <c r="P166" s="126"/>
      <c r="Q166" s="126"/>
      <c r="R166" s="126"/>
      <c r="S166" s="126"/>
      <c r="T166" s="143">
        <f>Zalaegerszeg!T101</f>
        <v>35181</v>
      </c>
      <c r="U166" s="143">
        <f>Zalaegerszeg!U101</f>
        <v>27140</v>
      </c>
      <c r="V166" s="143">
        <f>Zalaegerszeg!V101</f>
        <v>29945</v>
      </c>
      <c r="W166" s="143">
        <f>Zalaegerszeg!W101</f>
        <v>29945</v>
      </c>
      <c r="X166" s="143">
        <f>Zalaegerszeg!X101</f>
        <v>31815</v>
      </c>
      <c r="Y166" s="143">
        <f>Zalaegerszeg!Y101</f>
        <v>24335</v>
      </c>
      <c r="Z166" s="143">
        <f>Zalaegerszeg!Z101</f>
        <v>50515</v>
      </c>
      <c r="AA166" s="143">
        <f>Zalaegerszeg!AA101</f>
        <v>29945</v>
      </c>
      <c r="AB166" s="143">
        <f>Zalaegerszeg!AB101</f>
        <v>29945</v>
      </c>
      <c r="AC166" s="144">
        <f>Zalaegerszeg!AC101</f>
        <v>29945</v>
      </c>
    </row>
    <row r="167" spans="1:29" s="152" customFormat="1" ht="105" x14ac:dyDescent="0.25">
      <c r="A167" s="145">
        <v>79</v>
      </c>
      <c r="B167" s="146"/>
      <c r="C167" s="147" t="s">
        <v>93</v>
      </c>
      <c r="D167" s="148" t="s">
        <v>113</v>
      </c>
      <c r="E167" s="76" t="s">
        <v>114</v>
      </c>
      <c r="F167" s="76" t="s">
        <v>115</v>
      </c>
      <c r="G167" s="76" t="s">
        <v>116</v>
      </c>
      <c r="H167" s="149"/>
      <c r="I167" s="149" t="s">
        <v>93</v>
      </c>
      <c r="J167" s="148">
        <f>SUM(O167:AC167)</f>
        <v>80000</v>
      </c>
      <c r="K167" s="149"/>
      <c r="L167" s="150">
        <v>44562</v>
      </c>
      <c r="M167" s="150">
        <v>48213</v>
      </c>
      <c r="N167" s="141" t="s">
        <v>27</v>
      </c>
      <c r="O167" s="42"/>
      <c r="P167" s="43"/>
      <c r="Q167" s="43"/>
      <c r="R167" s="43"/>
      <c r="S167" s="43"/>
      <c r="T167" s="143">
        <f>Zalaegerszeg!T102</f>
        <v>8000</v>
      </c>
      <c r="U167" s="143">
        <f>Zalaegerszeg!U102</f>
        <v>8000</v>
      </c>
      <c r="V167" s="143">
        <f>Zalaegerszeg!V102</f>
        <v>8000</v>
      </c>
      <c r="W167" s="143">
        <f>Zalaegerszeg!W102</f>
        <v>8000</v>
      </c>
      <c r="X167" s="143">
        <f>Zalaegerszeg!X102</f>
        <v>8000</v>
      </c>
      <c r="Y167" s="143">
        <f>Zalaegerszeg!Y102</f>
        <v>8000</v>
      </c>
      <c r="Z167" s="143">
        <f>Zalaegerszeg!Z102</f>
        <v>8000</v>
      </c>
      <c r="AA167" s="143">
        <f>Zalaegerszeg!AA102</f>
        <v>8000</v>
      </c>
      <c r="AB167" s="143">
        <f>Zalaegerszeg!AB102</f>
        <v>8000</v>
      </c>
      <c r="AC167" s="144">
        <f>Zalaegerszeg!AC102</f>
        <v>8000</v>
      </c>
    </row>
    <row r="168" spans="1:29" s="152" customFormat="1" ht="90" x14ac:dyDescent="0.25">
      <c r="A168" s="145">
        <v>80</v>
      </c>
      <c r="B168" s="146"/>
      <c r="C168" s="147" t="s">
        <v>93</v>
      </c>
      <c r="D168" s="159" t="s">
        <v>117</v>
      </c>
      <c r="E168" s="140" t="s">
        <v>97</v>
      </c>
      <c r="F168" s="140" t="s">
        <v>104</v>
      </c>
      <c r="G168" s="140" t="s">
        <v>99</v>
      </c>
      <c r="H168" s="149"/>
      <c r="I168" s="149" t="s">
        <v>93</v>
      </c>
      <c r="J168" s="148">
        <f>SUM(O168:AC168)</f>
        <v>30000</v>
      </c>
      <c r="K168" s="149"/>
      <c r="L168" s="150">
        <v>44562</v>
      </c>
      <c r="M168" s="150">
        <v>48213</v>
      </c>
      <c r="N168" s="141" t="s">
        <v>27</v>
      </c>
      <c r="O168" s="42"/>
      <c r="P168" s="43"/>
      <c r="Q168" s="43"/>
      <c r="R168" s="43"/>
      <c r="S168" s="43"/>
      <c r="T168" s="143">
        <f>Zalaegerszeg!T103</f>
        <v>3000</v>
      </c>
      <c r="U168" s="143">
        <f>Zalaegerszeg!U103</f>
        <v>3000</v>
      </c>
      <c r="V168" s="143">
        <f>Zalaegerszeg!V103</f>
        <v>3000</v>
      </c>
      <c r="W168" s="143">
        <f>Zalaegerszeg!W103</f>
        <v>3000</v>
      </c>
      <c r="X168" s="143">
        <f>Zalaegerszeg!X103</f>
        <v>3000</v>
      </c>
      <c r="Y168" s="143">
        <f>Zalaegerszeg!Y103</f>
        <v>3000</v>
      </c>
      <c r="Z168" s="143">
        <f>Zalaegerszeg!Z103</f>
        <v>3000</v>
      </c>
      <c r="AA168" s="143">
        <f>Zalaegerszeg!AA103</f>
        <v>3000</v>
      </c>
      <c r="AB168" s="143">
        <f>Zalaegerszeg!AB103</f>
        <v>3000</v>
      </c>
      <c r="AC168" s="144">
        <f>Zalaegerszeg!AC103</f>
        <v>3000</v>
      </c>
    </row>
    <row r="169" spans="1:29" s="151" customFormat="1" ht="90" x14ac:dyDescent="0.25">
      <c r="A169" s="145">
        <v>81</v>
      </c>
      <c r="B169" s="146"/>
      <c r="C169" s="147" t="s">
        <v>66</v>
      </c>
      <c r="D169" s="148" t="s">
        <v>128</v>
      </c>
      <c r="E169" s="140" t="s">
        <v>97</v>
      </c>
      <c r="F169" s="140" t="s">
        <v>104</v>
      </c>
      <c r="G169" s="140" t="s">
        <v>99</v>
      </c>
      <c r="H169" s="149"/>
      <c r="I169" s="149" t="s">
        <v>66</v>
      </c>
      <c r="J169" s="148">
        <f>SUM(O169:AC169)</f>
        <v>5609</v>
      </c>
      <c r="K169" s="149"/>
      <c r="L169" s="150">
        <v>44652</v>
      </c>
      <c r="M169" s="150">
        <v>47968</v>
      </c>
      <c r="N169" s="141" t="s">
        <v>27</v>
      </c>
      <c r="O169" s="142"/>
      <c r="P169" s="126"/>
      <c r="Q169" s="126"/>
      <c r="R169" s="126"/>
      <c r="S169" s="126"/>
      <c r="T169" s="143">
        <f>Babosdöbréte!T84</f>
        <v>341</v>
      </c>
      <c r="U169" s="143">
        <f>Babosdöbréte!U84</f>
        <v>562</v>
      </c>
      <c r="V169" s="143">
        <f>Babosdöbréte!V84</f>
        <v>577</v>
      </c>
      <c r="W169" s="143">
        <f>Babosdöbréte!W84</f>
        <v>577</v>
      </c>
      <c r="X169" s="143">
        <f>Babosdöbréte!X84</f>
        <v>587</v>
      </c>
      <c r="Y169" s="143">
        <f>Babosdöbréte!Y84</f>
        <v>547</v>
      </c>
      <c r="Z169" s="143">
        <f>Babosdöbréte!Z84</f>
        <v>687</v>
      </c>
      <c r="AA169" s="143">
        <f>Babosdöbréte!AA84</f>
        <v>577</v>
      </c>
      <c r="AB169" s="143">
        <f>Babosdöbréte!AB84</f>
        <v>577</v>
      </c>
      <c r="AC169" s="144">
        <f>Babosdöbréte!AC84</f>
        <v>577</v>
      </c>
    </row>
    <row r="170" spans="1:29" s="152" customFormat="1" ht="90" x14ac:dyDescent="0.25">
      <c r="A170" s="145">
        <v>82</v>
      </c>
      <c r="B170" s="146"/>
      <c r="C170" s="147" t="s">
        <v>69</v>
      </c>
      <c r="D170" s="148" t="s">
        <v>128</v>
      </c>
      <c r="E170" s="140" t="s">
        <v>97</v>
      </c>
      <c r="F170" s="140" t="s">
        <v>104</v>
      </c>
      <c r="G170" s="140" t="s">
        <v>99</v>
      </c>
      <c r="H170" s="149"/>
      <c r="I170" s="149" t="s">
        <v>69</v>
      </c>
      <c r="J170" s="148">
        <f>SUM(O170:AC170)</f>
        <v>25059</v>
      </c>
      <c r="K170" s="149"/>
      <c r="L170" s="150">
        <v>44652</v>
      </c>
      <c r="M170" s="150">
        <v>48213</v>
      </c>
      <c r="N170" s="37" t="s">
        <v>27</v>
      </c>
      <c r="O170" s="42"/>
      <c r="P170" s="43"/>
      <c r="Q170" s="43"/>
      <c r="R170" s="43"/>
      <c r="S170" s="43"/>
      <c r="T170" s="44">
        <f>Bocfölde!T86</f>
        <v>2559</v>
      </c>
      <c r="U170" s="44">
        <f>Bocfölde!U86</f>
        <v>2430</v>
      </c>
      <c r="V170" s="44">
        <f>Bocfölde!V86</f>
        <v>2475</v>
      </c>
      <c r="W170" s="44">
        <f>Bocfölde!W86</f>
        <v>2475</v>
      </c>
      <c r="X170" s="44">
        <f>Bocfölde!X86</f>
        <v>2505</v>
      </c>
      <c r="Y170" s="44">
        <f>Bocfölde!Y86</f>
        <v>2385</v>
      </c>
      <c r="Z170" s="44">
        <f>Bocfölde!Z86</f>
        <v>2805</v>
      </c>
      <c r="AA170" s="44">
        <f>Bocfölde!AA86</f>
        <v>2475</v>
      </c>
      <c r="AB170" s="44">
        <f>Bocfölde!AB86</f>
        <v>2475</v>
      </c>
      <c r="AC170" s="45">
        <f>Bocfölde!AC86</f>
        <v>2475</v>
      </c>
    </row>
    <row r="171" spans="1:29" s="152" customFormat="1" ht="90" x14ac:dyDescent="0.25">
      <c r="A171" s="145">
        <v>83</v>
      </c>
      <c r="B171" s="146"/>
      <c r="C171" s="147" t="s">
        <v>72</v>
      </c>
      <c r="D171" s="148" t="s">
        <v>128</v>
      </c>
      <c r="E171" s="140" t="s">
        <v>97</v>
      </c>
      <c r="F171" s="140" t="s">
        <v>104</v>
      </c>
      <c r="G171" s="140" t="s">
        <v>99</v>
      </c>
      <c r="H171" s="149"/>
      <c r="I171" s="149" t="s">
        <v>72</v>
      </c>
      <c r="J171" s="148">
        <f>SUM(O171:AC171)</f>
        <v>2192</v>
      </c>
      <c r="K171" s="149"/>
      <c r="L171" s="150">
        <v>44652</v>
      </c>
      <c r="M171" s="150">
        <v>48213</v>
      </c>
      <c r="N171" s="37" t="s">
        <v>27</v>
      </c>
      <c r="O171" s="42"/>
      <c r="P171" s="43"/>
      <c r="Q171" s="43"/>
      <c r="R171" s="43"/>
      <c r="S171" s="43"/>
      <c r="T171" s="44">
        <f>Böde!T86</f>
        <v>230</v>
      </c>
      <c r="U171" s="44">
        <f>Böde!U86</f>
        <v>204</v>
      </c>
      <c r="V171" s="44">
        <f>Böde!V86</f>
        <v>213</v>
      </c>
      <c r="W171" s="44">
        <f>Böde!W86</f>
        <v>213</v>
      </c>
      <c r="X171" s="44">
        <f>Böde!X86</f>
        <v>219</v>
      </c>
      <c r="Y171" s="44">
        <f>Böde!Y86</f>
        <v>195</v>
      </c>
      <c r="Z171" s="44">
        <f>Böde!Z86</f>
        <v>279</v>
      </c>
      <c r="AA171" s="44">
        <f>Böde!AA86</f>
        <v>213</v>
      </c>
      <c r="AB171" s="44">
        <f>Böde!AB86</f>
        <v>213</v>
      </c>
      <c r="AC171" s="45">
        <f>Böde!AC86</f>
        <v>213</v>
      </c>
    </row>
    <row r="172" spans="1:29" s="152" customFormat="1" ht="90" x14ac:dyDescent="0.25">
      <c r="A172" s="145">
        <v>84</v>
      </c>
      <c r="B172" s="146"/>
      <c r="C172" s="147" t="s">
        <v>75</v>
      </c>
      <c r="D172" s="148" t="s">
        <v>128</v>
      </c>
      <c r="E172" s="140" t="s">
        <v>97</v>
      </c>
      <c r="F172" s="140" t="s">
        <v>104</v>
      </c>
      <c r="G172" s="140" t="s">
        <v>99</v>
      </c>
      <c r="H172" s="149"/>
      <c r="I172" s="149" t="s">
        <v>75</v>
      </c>
      <c r="J172" s="148">
        <f>SUM(O172:AC172)</f>
        <v>6824</v>
      </c>
      <c r="K172" s="149"/>
      <c r="L172" s="150">
        <v>44652</v>
      </c>
      <c r="M172" s="150">
        <v>48213</v>
      </c>
      <c r="N172" s="37" t="s">
        <v>27</v>
      </c>
      <c r="O172" s="42"/>
      <c r="P172" s="43"/>
      <c r="Q172" s="43"/>
      <c r="R172" s="43"/>
      <c r="S172" s="43"/>
      <c r="T172" s="44">
        <f>Csatár!T86</f>
        <v>704</v>
      </c>
      <c r="U172" s="44">
        <f>Csatár!U86</f>
        <v>652</v>
      </c>
      <c r="V172" s="44">
        <f>Csatár!V86</f>
        <v>670</v>
      </c>
      <c r="W172" s="44">
        <f>Csatár!W86</f>
        <v>670</v>
      </c>
      <c r="X172" s="44">
        <f>Csatár!X86</f>
        <v>682</v>
      </c>
      <c r="Y172" s="44">
        <f>Csatár!Y86</f>
        <v>634</v>
      </c>
      <c r="Z172" s="44">
        <f>Csatár!Z86</f>
        <v>802</v>
      </c>
      <c r="AA172" s="44">
        <f>Csatár!AA86</f>
        <v>670</v>
      </c>
      <c r="AB172" s="44">
        <f>Csatár!AB86</f>
        <v>670</v>
      </c>
      <c r="AC172" s="45">
        <f>Csatár!AC86</f>
        <v>670</v>
      </c>
    </row>
    <row r="173" spans="1:29" s="152" customFormat="1" ht="90.75" customHeight="1" x14ac:dyDescent="0.25">
      <c r="A173" s="145">
        <v>85</v>
      </c>
      <c r="B173" s="146"/>
      <c r="C173" s="147" t="s">
        <v>78</v>
      </c>
      <c r="D173" s="148" t="s">
        <v>128</v>
      </c>
      <c r="E173" s="140" t="s">
        <v>97</v>
      </c>
      <c r="F173" s="140" t="s">
        <v>104</v>
      </c>
      <c r="G173" s="140" t="s">
        <v>99</v>
      </c>
      <c r="H173" s="149"/>
      <c r="I173" s="149" t="s">
        <v>78</v>
      </c>
      <c r="J173" s="148">
        <f>SUM(O173:AC173)</f>
        <v>3872</v>
      </c>
      <c r="K173" s="149"/>
      <c r="L173" s="150">
        <v>44652</v>
      </c>
      <c r="M173" s="150">
        <v>48213</v>
      </c>
      <c r="N173" s="37" t="s">
        <v>27</v>
      </c>
      <c r="O173" s="42"/>
      <c r="P173" s="43"/>
      <c r="Q173" s="43"/>
      <c r="R173" s="43"/>
      <c r="S173" s="43"/>
      <c r="T173" s="44">
        <f>Hottó!T86</f>
        <v>401</v>
      </c>
      <c r="U173" s="44">
        <f>Hottó!U86</f>
        <v>367</v>
      </c>
      <c r="V173" s="44">
        <f>Hottó!V86</f>
        <v>379</v>
      </c>
      <c r="W173" s="44">
        <f>Hottó!W86</f>
        <v>379</v>
      </c>
      <c r="X173" s="44">
        <f>Hottó!X86</f>
        <v>387</v>
      </c>
      <c r="Y173" s="44">
        <f>Hottó!Y86</f>
        <v>355</v>
      </c>
      <c r="Z173" s="44">
        <f>Hottó!Z86</f>
        <v>467</v>
      </c>
      <c r="AA173" s="44">
        <f>Hottó!AA86</f>
        <v>379</v>
      </c>
      <c r="AB173" s="44">
        <f>Hottó!AB86</f>
        <v>379</v>
      </c>
      <c r="AC173" s="45">
        <f>Hottó!AC86</f>
        <v>379</v>
      </c>
    </row>
    <row r="174" spans="1:29" s="152" customFormat="1" ht="90" x14ac:dyDescent="0.25">
      <c r="A174" s="145">
        <v>86</v>
      </c>
      <c r="B174" s="146"/>
      <c r="C174" s="147" t="s">
        <v>81</v>
      </c>
      <c r="D174" s="148" t="s">
        <v>128</v>
      </c>
      <c r="E174" s="140" t="s">
        <v>97</v>
      </c>
      <c r="F174" s="140" t="s">
        <v>104</v>
      </c>
      <c r="G174" s="140" t="s">
        <v>99</v>
      </c>
      <c r="H174" s="149"/>
      <c r="I174" s="149" t="s">
        <v>81</v>
      </c>
      <c r="J174" s="148">
        <f>SUM(O174:AC174)</f>
        <v>3062</v>
      </c>
      <c r="K174" s="149"/>
      <c r="L174" s="150">
        <v>44652</v>
      </c>
      <c r="M174" s="150">
        <v>48213</v>
      </c>
      <c r="N174" s="37" t="s">
        <v>27</v>
      </c>
      <c r="O174" s="42"/>
      <c r="P174" s="43"/>
      <c r="Q174" s="43"/>
      <c r="R174" s="43"/>
      <c r="S174" s="43"/>
      <c r="T174" s="44">
        <f>Kiskutas!T86</f>
        <v>317</v>
      </c>
      <c r="U174" s="44">
        <f>Kiskutas!U86</f>
        <v>291</v>
      </c>
      <c r="V174" s="44">
        <f>Kiskutas!V86</f>
        <v>300</v>
      </c>
      <c r="W174" s="44">
        <f>Kiskutas!W86</f>
        <v>300</v>
      </c>
      <c r="X174" s="44">
        <f>Kiskutas!X86</f>
        <v>306</v>
      </c>
      <c r="Y174" s="44">
        <f>Kiskutas!Y86</f>
        <v>282</v>
      </c>
      <c r="Z174" s="44">
        <f>Kiskutas!Z86</f>
        <v>366</v>
      </c>
      <c r="AA174" s="44">
        <f>Kiskutas!AA86</f>
        <v>300</v>
      </c>
      <c r="AB174" s="44">
        <f>Kiskutas!AB86</f>
        <v>300</v>
      </c>
      <c r="AC174" s="45">
        <f>Kiskutas!AC86</f>
        <v>300</v>
      </c>
    </row>
    <row r="175" spans="1:29" s="151" customFormat="1" ht="90" x14ac:dyDescent="0.25">
      <c r="A175" s="145">
        <v>87</v>
      </c>
      <c r="B175" s="146"/>
      <c r="C175" s="187" t="s">
        <v>298</v>
      </c>
      <c r="D175" s="188" t="s">
        <v>292</v>
      </c>
      <c r="E175" s="166" t="s">
        <v>141</v>
      </c>
      <c r="F175" s="170" t="s">
        <v>104</v>
      </c>
      <c r="G175" s="166" t="s">
        <v>143</v>
      </c>
      <c r="H175" s="184"/>
      <c r="I175" s="185" t="s">
        <v>298</v>
      </c>
      <c r="J175" s="148">
        <f>SUM(O175:AC175)</f>
        <v>2062</v>
      </c>
      <c r="K175" s="149"/>
      <c r="L175" s="150">
        <v>44682</v>
      </c>
      <c r="M175" s="150">
        <v>45291</v>
      </c>
      <c r="N175" s="20" t="s">
        <v>27</v>
      </c>
      <c r="O175" s="142"/>
      <c r="P175" s="126"/>
      <c r="Q175" s="126"/>
      <c r="R175" s="126"/>
      <c r="S175" s="126"/>
      <c r="T175" s="143">
        <f>Kispáli!T46</f>
        <v>1031</v>
      </c>
      <c r="U175" s="143">
        <f>Kispáli!U46</f>
        <v>1031</v>
      </c>
      <c r="V175" s="143"/>
      <c r="W175" s="143"/>
      <c r="X175" s="143"/>
      <c r="Y175" s="143"/>
      <c r="Z175" s="143"/>
      <c r="AA175" s="143"/>
      <c r="AB175" s="143"/>
      <c r="AC175" s="144"/>
    </row>
    <row r="176" spans="1:29" s="151" customFormat="1" ht="90" x14ac:dyDescent="0.25">
      <c r="A176" s="145">
        <v>88</v>
      </c>
      <c r="B176" s="146"/>
      <c r="C176" s="147" t="s">
        <v>268</v>
      </c>
      <c r="D176" s="173" t="s">
        <v>269</v>
      </c>
      <c r="E176" s="181" t="s">
        <v>97</v>
      </c>
      <c r="F176" s="181" t="s">
        <v>142</v>
      </c>
      <c r="G176" s="181" t="s">
        <v>143</v>
      </c>
      <c r="H176" s="168"/>
      <c r="I176" s="149" t="s">
        <v>270</v>
      </c>
      <c r="J176" s="148">
        <f t="shared" si="3"/>
        <v>7365</v>
      </c>
      <c r="K176" s="149"/>
      <c r="L176" s="150">
        <v>44652</v>
      </c>
      <c r="M176" s="150">
        <v>48213</v>
      </c>
      <c r="N176" s="37" t="s">
        <v>27</v>
      </c>
      <c r="O176" s="142"/>
      <c r="P176" s="43"/>
      <c r="Q176" s="43"/>
      <c r="R176" s="43"/>
      <c r="S176" s="43"/>
      <c r="T176" s="143">
        <f>Csonkahegyhát!T47+Dobronhegy!T47+Milejszeg!T47+Németfalu!T47+Pálfiszeg!T46</f>
        <v>792</v>
      </c>
      <c r="U176" s="143">
        <f>Csonkahegyhát!U47+Dobronhegy!U47+Milejszeg!U47+Németfalu!U47+Pálfiszeg!U46</f>
        <v>792</v>
      </c>
      <c r="V176" s="143">
        <f>Csonkahegyhát!V47+Dobronhegy!V47+Milejszeg!V47+Németfalu!V47+Pálfiszeg!V46</f>
        <v>792</v>
      </c>
      <c r="W176" s="143">
        <f>Csonkahegyhát!W47+Dobronhegy!W47+Milejszeg!W47+Németfalu!W47+Pálfiszeg!W46</f>
        <v>792</v>
      </c>
      <c r="X176" s="143">
        <f>Csonkahegyhát!X47+Dobronhegy!X47+Milejszeg!X47+Németfalu!X47+Pálfiszeg!X46</f>
        <v>792</v>
      </c>
      <c r="Y176" s="143">
        <f>Csonkahegyhát!Y47+Dobronhegy!Y47+Milejszeg!Y47+Németfalu!Y47+Pálfiszeg!Y46</f>
        <v>792</v>
      </c>
      <c r="Z176" s="143">
        <f>Csonkahegyhát!Z47+Dobronhegy!Z47+Milejszeg!Z47+Németfalu!Z47+Pálfiszeg!Z46</f>
        <v>687</v>
      </c>
      <c r="AA176" s="143">
        <f>Csonkahegyhát!AA47+Dobronhegy!AA47+Milejszeg!AA47+Németfalu!AA47+Pálfiszeg!AA46</f>
        <v>642</v>
      </c>
      <c r="AB176" s="143">
        <f>Csonkahegyhát!AB47+Dobronhegy!AB47+Milejszeg!AB47+Németfalu!AB47+Pálfiszeg!AB46</f>
        <v>642</v>
      </c>
      <c r="AC176" s="144">
        <f>Csonkahegyhát!AC47+Dobronhegy!AC47+Milejszeg!AC47+Németfalu!AC47+Pálfiszeg!AC46</f>
        <v>642</v>
      </c>
    </row>
    <row r="177" spans="1:29" s="152" customFormat="1" ht="90" x14ac:dyDescent="0.25">
      <c r="A177" s="145">
        <v>89</v>
      </c>
      <c r="B177" s="146"/>
      <c r="C177" s="147" t="s">
        <v>84</v>
      </c>
      <c r="D177" s="148" t="s">
        <v>128</v>
      </c>
      <c r="E177" s="140" t="s">
        <v>97</v>
      </c>
      <c r="F177" s="140" t="s">
        <v>104</v>
      </c>
      <c r="G177" s="140" t="s">
        <v>99</v>
      </c>
      <c r="H177" s="149"/>
      <c r="I177" s="149" t="s">
        <v>84</v>
      </c>
      <c r="J177" s="148">
        <f>SUM(O177:AC177)</f>
        <v>5924</v>
      </c>
      <c r="K177" s="149"/>
      <c r="L177" s="150">
        <v>44652</v>
      </c>
      <c r="M177" s="150">
        <v>48213</v>
      </c>
      <c r="N177" s="37" t="s">
        <v>27</v>
      </c>
      <c r="O177" s="42"/>
      <c r="P177" s="43"/>
      <c r="Q177" s="43"/>
      <c r="R177" s="43"/>
      <c r="S177" s="43"/>
      <c r="T177" s="44">
        <f>Nagykutas!T86</f>
        <v>614</v>
      </c>
      <c r="U177" s="44">
        <f>Nagykutas!U86</f>
        <v>562</v>
      </c>
      <c r="V177" s="44">
        <f>Nagykutas!V86</f>
        <v>580</v>
      </c>
      <c r="W177" s="44">
        <f>Nagykutas!W86</f>
        <v>580</v>
      </c>
      <c r="X177" s="44">
        <f>Nagykutas!X86</f>
        <v>592</v>
      </c>
      <c r="Y177" s="44">
        <f>Nagykutas!Y86</f>
        <v>544</v>
      </c>
      <c r="Z177" s="44">
        <f>Nagykutas!Z86</f>
        <v>712</v>
      </c>
      <c r="AA177" s="44">
        <f>Nagykutas!AA86</f>
        <v>580</v>
      </c>
      <c r="AB177" s="44">
        <f>Nagykutas!AB86</f>
        <v>580</v>
      </c>
      <c r="AC177" s="45">
        <f>Nagykutas!AC86</f>
        <v>580</v>
      </c>
    </row>
    <row r="178" spans="1:29" s="151" customFormat="1" ht="90" x14ac:dyDescent="0.25">
      <c r="A178" s="145">
        <v>90</v>
      </c>
      <c r="B178" s="146"/>
      <c r="C178" s="187" t="s">
        <v>291</v>
      </c>
      <c r="D178" s="188" t="s">
        <v>128</v>
      </c>
      <c r="E178" s="166" t="s">
        <v>141</v>
      </c>
      <c r="F178" s="166" t="s">
        <v>104</v>
      </c>
      <c r="G178" s="166" t="s">
        <v>143</v>
      </c>
      <c r="H178" s="184"/>
      <c r="I178" s="185" t="s">
        <v>291</v>
      </c>
      <c r="J178" s="148">
        <f>SUM(O178:AC178)</f>
        <v>10870</v>
      </c>
      <c r="K178" s="149"/>
      <c r="L178" s="150">
        <v>44682</v>
      </c>
      <c r="M178" s="150">
        <v>48213</v>
      </c>
      <c r="N178" s="20" t="s">
        <v>27</v>
      </c>
      <c r="O178" s="142"/>
      <c r="P178" s="126"/>
      <c r="Q178" s="126"/>
      <c r="R178" s="126"/>
      <c r="S178" s="126"/>
      <c r="T178" s="143">
        <f>Nagypáli!T48</f>
        <v>1087</v>
      </c>
      <c r="U178" s="143">
        <f>Nagypáli!U48</f>
        <v>1087</v>
      </c>
      <c r="V178" s="143">
        <f>Nagypáli!V48</f>
        <v>1087</v>
      </c>
      <c r="W178" s="143">
        <f>Nagypáli!W48</f>
        <v>1087</v>
      </c>
      <c r="X178" s="143">
        <f>Nagypáli!X48</f>
        <v>1087</v>
      </c>
      <c r="Y178" s="143">
        <f>Nagypáli!Y48</f>
        <v>1087</v>
      </c>
      <c r="Z178" s="143">
        <f>Nagypáli!Z48</f>
        <v>1087</v>
      </c>
      <c r="AA178" s="143">
        <f>Nagypáli!AA48</f>
        <v>1087</v>
      </c>
      <c r="AB178" s="143">
        <f>Nagypáli!AB48</f>
        <v>1087</v>
      </c>
      <c r="AC178" s="144">
        <f>Nagypáli!AC48</f>
        <v>1087</v>
      </c>
    </row>
    <row r="179" spans="1:29" s="152" customFormat="1" ht="90" x14ac:dyDescent="0.25">
      <c r="A179" s="145">
        <v>91</v>
      </c>
      <c r="B179" s="146"/>
      <c r="C179" s="147" t="s">
        <v>87</v>
      </c>
      <c r="D179" s="148" t="s">
        <v>96</v>
      </c>
      <c r="E179" s="140" t="s">
        <v>97</v>
      </c>
      <c r="F179" s="140" t="s">
        <v>98</v>
      </c>
      <c r="G179" s="140" t="s">
        <v>99</v>
      </c>
      <c r="H179" s="149"/>
      <c r="I179" s="149" t="s">
        <v>87</v>
      </c>
      <c r="J179" s="148">
        <f t="shared" ref="J179:J181" si="4">SUM(O179:AC179)</f>
        <v>1750</v>
      </c>
      <c r="K179" s="149"/>
      <c r="L179" s="150">
        <v>44652</v>
      </c>
      <c r="M179" s="150">
        <v>48213</v>
      </c>
      <c r="N179" s="37" t="s">
        <v>27</v>
      </c>
      <c r="O179" s="42"/>
      <c r="P179" s="43"/>
      <c r="Q179" s="43"/>
      <c r="R179" s="43"/>
      <c r="S179" s="43"/>
      <c r="T179" s="44">
        <f>Sárhida!T86</f>
        <v>240</v>
      </c>
      <c r="U179" s="44">
        <f>Sárhida!U86</f>
        <v>150</v>
      </c>
      <c r="V179" s="44">
        <f>Sárhida!V86</f>
        <v>160</v>
      </c>
      <c r="W179" s="44">
        <f>Sárhida!W86</f>
        <v>160</v>
      </c>
      <c r="X179" s="44">
        <f>Sárhida!X86</f>
        <v>170</v>
      </c>
      <c r="Y179" s="44">
        <f>Sárhida!Y86</f>
        <v>140</v>
      </c>
      <c r="Z179" s="44">
        <f>Sárhida!Z86</f>
        <v>250</v>
      </c>
      <c r="AA179" s="44">
        <f>Sárhida!AA86</f>
        <v>160</v>
      </c>
      <c r="AB179" s="44">
        <f>Sárhida!AB86</f>
        <v>160</v>
      </c>
      <c r="AC179" s="45">
        <f>Sárhida!AC86</f>
        <v>160</v>
      </c>
    </row>
    <row r="180" spans="1:29" s="152" customFormat="1" ht="90" x14ac:dyDescent="0.25">
      <c r="A180" s="145">
        <v>92</v>
      </c>
      <c r="B180" s="146"/>
      <c r="C180" s="147" t="s">
        <v>87</v>
      </c>
      <c r="D180" s="148" t="s">
        <v>128</v>
      </c>
      <c r="E180" s="140" t="s">
        <v>97</v>
      </c>
      <c r="F180" s="140" t="s">
        <v>104</v>
      </c>
      <c r="G180" s="140" t="s">
        <v>99</v>
      </c>
      <c r="H180" s="149"/>
      <c r="I180" s="149" t="s">
        <v>87</v>
      </c>
      <c r="J180" s="148">
        <f t="shared" si="4"/>
        <v>1665</v>
      </c>
      <c r="K180" s="149"/>
      <c r="L180" s="150">
        <v>44652</v>
      </c>
      <c r="M180" s="150">
        <v>48213</v>
      </c>
      <c r="N180" s="37" t="s">
        <v>27</v>
      </c>
      <c r="O180" s="42"/>
      <c r="P180" s="43"/>
      <c r="Q180" s="43"/>
      <c r="R180" s="43"/>
      <c r="S180" s="43"/>
      <c r="T180" s="44">
        <f>Sárhida!T87</f>
        <v>130</v>
      </c>
      <c r="U180" s="44">
        <f>Sárhida!U87</f>
        <v>151</v>
      </c>
      <c r="V180" s="44">
        <f>Sárhida!V87</f>
        <v>165</v>
      </c>
      <c r="W180" s="44">
        <f>Sárhida!W87</f>
        <v>165</v>
      </c>
      <c r="X180" s="44">
        <f>Sárhida!X87</f>
        <v>171</v>
      </c>
      <c r="Y180" s="44">
        <f>Sárhida!Y87</f>
        <v>137</v>
      </c>
      <c r="Z180" s="44">
        <f>Sárhida!Z87</f>
        <v>251</v>
      </c>
      <c r="AA180" s="44">
        <f>Sárhida!AA87</f>
        <v>165</v>
      </c>
      <c r="AB180" s="44">
        <f>Sárhida!AB87</f>
        <v>165</v>
      </c>
      <c r="AC180" s="45">
        <f>Sárhida!AC87</f>
        <v>165</v>
      </c>
    </row>
    <row r="181" spans="1:29" s="152" customFormat="1" ht="90" x14ac:dyDescent="0.25">
      <c r="A181" s="145">
        <v>93</v>
      </c>
      <c r="B181" s="146"/>
      <c r="C181" s="147" t="s">
        <v>90</v>
      </c>
      <c r="D181" s="148" t="s">
        <v>128</v>
      </c>
      <c r="E181" s="140" t="s">
        <v>97</v>
      </c>
      <c r="F181" s="140" t="s">
        <v>104</v>
      </c>
      <c r="G181" s="140" t="s">
        <v>99</v>
      </c>
      <c r="H181" s="149"/>
      <c r="I181" s="149" t="s">
        <v>90</v>
      </c>
      <c r="J181" s="148">
        <f t="shared" si="4"/>
        <v>14719</v>
      </c>
      <c r="K181" s="149"/>
      <c r="L181" s="150">
        <v>44652</v>
      </c>
      <c r="M181" s="150">
        <v>48213</v>
      </c>
      <c r="N181" s="37" t="s">
        <v>27</v>
      </c>
      <c r="O181" s="42"/>
      <c r="P181" s="43"/>
      <c r="Q181" s="43"/>
      <c r="R181" s="43"/>
      <c r="S181" s="43"/>
      <c r="T181" s="44">
        <f>Teskánd!T88</f>
        <v>1525</v>
      </c>
      <c r="U181" s="44">
        <f>Teskánd!U88</f>
        <v>1396</v>
      </c>
      <c r="V181" s="44">
        <f>Teskánd!V88</f>
        <v>1441</v>
      </c>
      <c r="W181" s="44">
        <f>Teskánd!W88</f>
        <v>1441</v>
      </c>
      <c r="X181" s="44">
        <f>Teskánd!X88</f>
        <v>1471</v>
      </c>
      <c r="Y181" s="44">
        <f>Teskánd!Y88</f>
        <v>1351</v>
      </c>
      <c r="Z181" s="44">
        <f>Teskánd!Z88</f>
        <v>1771</v>
      </c>
      <c r="AA181" s="44">
        <f>Teskánd!AA88</f>
        <v>1441</v>
      </c>
      <c r="AB181" s="44">
        <f>Teskánd!AB88</f>
        <v>1441</v>
      </c>
      <c r="AC181" s="45">
        <f>Teskánd!AC88</f>
        <v>1441</v>
      </c>
    </row>
    <row r="182" spans="1:29" s="152" customFormat="1" ht="90" x14ac:dyDescent="0.25">
      <c r="A182" s="145">
        <v>94</v>
      </c>
      <c r="B182" s="146"/>
      <c r="C182" s="147" t="s">
        <v>209</v>
      </c>
      <c r="D182" s="148" t="s">
        <v>211</v>
      </c>
      <c r="E182" s="181" t="s">
        <v>97</v>
      </c>
      <c r="F182" s="181" t="s">
        <v>205</v>
      </c>
      <c r="G182" s="181" t="s">
        <v>143</v>
      </c>
      <c r="H182" s="168"/>
      <c r="I182" s="149" t="s">
        <v>203</v>
      </c>
      <c r="J182" s="148">
        <f>SUM(O182:AC182)</f>
        <v>13778</v>
      </c>
      <c r="K182" s="149"/>
      <c r="L182" s="150">
        <v>44652</v>
      </c>
      <c r="M182" s="150">
        <v>45291</v>
      </c>
      <c r="N182" s="37" t="s">
        <v>27</v>
      </c>
      <c r="O182" s="42"/>
      <c r="P182" s="43"/>
      <c r="Q182" s="43"/>
      <c r="R182" s="43"/>
      <c r="S182" s="43"/>
      <c r="T182" s="44">
        <f>Bagod!T48+Boncodfölde!T48+Hagyárosbörönd!T48+Kávás!T48+Zalaboldogfa!T48+Zalaszentgyörgy!T48</f>
        <v>6889</v>
      </c>
      <c r="U182" s="44">
        <f>Bagod!U48+Boncodfölde!U48+Hagyárosbörönd!U48+Kávás!U48+Zalaboldogfa!U48+Zalaszentgyörgy!U48</f>
        <v>6889</v>
      </c>
      <c r="V182" s="44"/>
      <c r="W182" s="44"/>
      <c r="X182" s="44"/>
      <c r="Y182" s="44"/>
      <c r="Z182" s="44"/>
      <c r="AA182" s="44"/>
      <c r="AB182" s="44"/>
      <c r="AC182" s="45"/>
    </row>
    <row r="183" spans="1:29" s="151" customFormat="1" ht="90" x14ac:dyDescent="0.25">
      <c r="A183" s="145">
        <v>100</v>
      </c>
      <c r="B183" s="146"/>
      <c r="C183" s="147" t="s">
        <v>179</v>
      </c>
      <c r="D183" s="148" t="s">
        <v>180</v>
      </c>
      <c r="E183" s="140" t="s">
        <v>97</v>
      </c>
      <c r="F183" s="140" t="s">
        <v>104</v>
      </c>
      <c r="G183" s="140" t="s">
        <v>99</v>
      </c>
      <c r="H183" s="149"/>
      <c r="I183" s="149" t="s">
        <v>106</v>
      </c>
      <c r="J183" s="148">
        <f>SUM(O183:AC183)</f>
        <v>53000</v>
      </c>
      <c r="K183" s="149"/>
      <c r="L183" s="150">
        <v>45017</v>
      </c>
      <c r="M183" s="150">
        <v>45046</v>
      </c>
      <c r="N183" s="141" t="s">
        <v>27</v>
      </c>
      <c r="O183" s="142"/>
      <c r="P183" s="126"/>
      <c r="Q183" s="126"/>
      <c r="R183" s="126"/>
      <c r="S183" s="126"/>
      <c r="T183" s="143"/>
      <c r="U183" s="143">
        <f>Babosdöbréte!U85+Bocfölde!U87+Böde!U87+Csatár!U87+Hottó!U87+Kiskutas!U87+Nagykutas!U87+Sárhida!U88+Teskánd!U89+Zalaegerszeg!U104</f>
        <v>53000</v>
      </c>
      <c r="V183" s="143"/>
      <c r="W183" s="143"/>
      <c r="X183" s="143"/>
      <c r="Y183" s="143"/>
      <c r="Z183" s="143"/>
      <c r="AA183" s="143"/>
      <c r="AB183" s="143"/>
      <c r="AC183" s="144"/>
    </row>
    <row r="184" spans="1:29" s="152" customFormat="1" ht="90" x14ac:dyDescent="0.25">
      <c r="A184" s="145">
        <v>101</v>
      </c>
      <c r="B184" s="146"/>
      <c r="C184" s="147" t="s">
        <v>260</v>
      </c>
      <c r="D184" s="179" t="s">
        <v>250</v>
      </c>
      <c r="E184" s="181" t="s">
        <v>141</v>
      </c>
      <c r="F184" s="182" t="s">
        <v>142</v>
      </c>
      <c r="G184" s="181" t="s">
        <v>143</v>
      </c>
      <c r="H184" s="168"/>
      <c r="I184" s="149" t="s">
        <v>260</v>
      </c>
      <c r="J184" s="148">
        <f>SUM(O184:AC184)</f>
        <v>14777</v>
      </c>
      <c r="K184" s="149"/>
      <c r="L184" s="150">
        <v>45017</v>
      </c>
      <c r="M184" s="150">
        <v>48213</v>
      </c>
      <c r="N184" s="37" t="s">
        <v>27</v>
      </c>
      <c r="O184" s="42"/>
      <c r="P184" s="43"/>
      <c r="Q184" s="43"/>
      <c r="R184" s="43"/>
      <c r="S184" s="43"/>
      <c r="T184" s="44"/>
      <c r="U184" s="44">
        <f>Kustánszeg!U47</f>
        <v>873</v>
      </c>
      <c r="V184" s="44">
        <f>Kustánszeg!V47</f>
        <v>1738</v>
      </c>
      <c r="W184" s="44">
        <f>Kustánszeg!W47</f>
        <v>1738</v>
      </c>
      <c r="X184" s="44">
        <f>Kustánszeg!X47</f>
        <v>1738</v>
      </c>
      <c r="Y184" s="44">
        <f>Kustánszeg!Y47</f>
        <v>1738</v>
      </c>
      <c r="Z184" s="44">
        <f>Kustánszeg!Z47</f>
        <v>1738</v>
      </c>
      <c r="AA184" s="44">
        <f>Kustánszeg!AA47</f>
        <v>1738</v>
      </c>
      <c r="AB184" s="44">
        <f>Kustánszeg!AB47</f>
        <v>1738</v>
      </c>
      <c r="AC184" s="45">
        <f>Kustánszeg!AC47</f>
        <v>1738</v>
      </c>
    </row>
    <row r="185" spans="1:29" s="152" customFormat="1" ht="90" x14ac:dyDescent="0.25">
      <c r="A185" s="145">
        <v>105</v>
      </c>
      <c r="B185" s="146"/>
      <c r="C185" s="147" t="s">
        <v>212</v>
      </c>
      <c r="D185" s="148" t="s">
        <v>213</v>
      </c>
      <c r="E185" s="181" t="s">
        <v>97</v>
      </c>
      <c r="F185" s="181" t="s">
        <v>205</v>
      </c>
      <c r="G185" s="181" t="s">
        <v>143</v>
      </c>
      <c r="H185" s="149"/>
      <c r="I185" s="149" t="s">
        <v>203</v>
      </c>
      <c r="J185" s="148">
        <f>SUM(O185:AC185)</f>
        <v>31000</v>
      </c>
      <c r="K185" s="149"/>
      <c r="L185" s="150">
        <v>45383</v>
      </c>
      <c r="M185" s="150">
        <v>47118</v>
      </c>
      <c r="N185" s="37" t="s">
        <v>27</v>
      </c>
      <c r="O185" s="42"/>
      <c r="P185" s="43"/>
      <c r="Q185" s="43"/>
      <c r="R185" s="43"/>
      <c r="S185" s="43"/>
      <c r="T185" s="44"/>
      <c r="U185" s="44"/>
      <c r="V185" s="44">
        <f>Bagod!V49+Boncodfölde!V49+Hagyárosbörönd!V49+Kávás!V49+Zalaboldogfa!V49+Zalaszentgyörgy!V49</f>
        <v>6889</v>
      </c>
      <c r="W185" s="44">
        <f>Bagod!W49+Boncodfölde!W49+Hagyárosbörönd!W49+Kávás!W49+Zalaboldogfa!W49+Zalaszentgyörgy!W49</f>
        <v>6889</v>
      </c>
      <c r="X185" s="44">
        <f>Bagod!X49+Boncodfölde!X49+Hagyárosbörönd!X49+Kávás!X49+Zalaboldogfa!X49+Zalaszentgyörgy!X49</f>
        <v>6889</v>
      </c>
      <c r="Y185" s="44">
        <f>Bagod!Y49+Boncodfölde!Y49+Hagyárosbörönd!Y49+Kávás!Y49+Zalaboldogfa!Y49+Zalaszentgyörgy!Y49</f>
        <v>6889</v>
      </c>
      <c r="Z185" s="44">
        <f>Bagod!Z49+Boncodfölde!Z49+Hagyárosbörönd!Z49+Kávás!Z49+Zalaboldogfa!Z49+Zalaszentgyörgy!Z49</f>
        <v>3444</v>
      </c>
      <c r="AA185" s="44"/>
      <c r="AB185" s="44"/>
      <c r="AC185" s="45"/>
    </row>
    <row r="186" spans="1:29" s="152" customFormat="1" ht="90" x14ac:dyDescent="0.25">
      <c r="A186" s="145">
        <v>106</v>
      </c>
      <c r="B186" s="146"/>
      <c r="C186" s="147" t="s">
        <v>244</v>
      </c>
      <c r="D186" s="179" t="s">
        <v>250</v>
      </c>
      <c r="E186" s="181" t="s">
        <v>141</v>
      </c>
      <c r="F186" s="182" t="s">
        <v>142</v>
      </c>
      <c r="G186" s="181" t="s">
        <v>143</v>
      </c>
      <c r="H186" s="168"/>
      <c r="I186" s="149" t="s">
        <v>244</v>
      </c>
      <c r="J186" s="148">
        <f>SUM(O186:AC186)</f>
        <v>10483</v>
      </c>
      <c r="K186" s="149"/>
      <c r="L186" s="150">
        <v>45383</v>
      </c>
      <c r="M186" s="150">
        <v>48213</v>
      </c>
      <c r="N186" s="37" t="s">
        <v>27</v>
      </c>
      <c r="O186" s="42"/>
      <c r="P186" s="43"/>
      <c r="Q186" s="43"/>
      <c r="R186" s="43"/>
      <c r="S186" s="43"/>
      <c r="T186" s="44"/>
      <c r="U186" s="44"/>
      <c r="V186" s="44">
        <f>Becsvölgye!V47</f>
        <v>319</v>
      </c>
      <c r="W186" s="44">
        <f>Becsvölgye!W47</f>
        <v>1452</v>
      </c>
      <c r="X186" s="44">
        <f>Becsvölgye!X47</f>
        <v>1452</v>
      </c>
      <c r="Y186" s="44">
        <f>Becsvölgye!Y47</f>
        <v>1452</v>
      </c>
      <c r="Z186" s="44">
        <f>Becsvölgye!Z47</f>
        <v>1452</v>
      </c>
      <c r="AA186" s="44">
        <f>Becsvölgye!AA47</f>
        <v>1452</v>
      </c>
      <c r="AB186" s="44">
        <f>Becsvölgye!AB47</f>
        <v>1452</v>
      </c>
      <c r="AC186" s="45">
        <f>Becsvölgye!AC47</f>
        <v>1452</v>
      </c>
    </row>
    <row r="187" spans="1:29" s="151" customFormat="1" ht="90" x14ac:dyDescent="0.25">
      <c r="A187" s="145">
        <v>107</v>
      </c>
      <c r="B187" s="146"/>
      <c r="C187" s="187" t="s">
        <v>298</v>
      </c>
      <c r="D187" s="188" t="s">
        <v>96</v>
      </c>
      <c r="E187" s="166" t="s">
        <v>141</v>
      </c>
      <c r="F187" s="166" t="s">
        <v>98</v>
      </c>
      <c r="G187" s="166" t="s">
        <v>143</v>
      </c>
      <c r="H187" s="184"/>
      <c r="I187" s="185" t="s">
        <v>298</v>
      </c>
      <c r="J187" s="148">
        <f>SUM(O187:AC187)</f>
        <v>8248</v>
      </c>
      <c r="K187" s="149"/>
      <c r="L187" s="150">
        <v>45413</v>
      </c>
      <c r="M187" s="150">
        <v>48213</v>
      </c>
      <c r="N187" s="20" t="s">
        <v>27</v>
      </c>
      <c r="O187" s="142"/>
      <c r="P187" s="126"/>
      <c r="Q187" s="126"/>
      <c r="R187" s="126"/>
      <c r="S187" s="126"/>
      <c r="T187" s="143"/>
      <c r="U187" s="143"/>
      <c r="V187" s="143">
        <f>Kispáli!V47</f>
        <v>1031</v>
      </c>
      <c r="W187" s="143">
        <f>Kispáli!W47</f>
        <v>1031</v>
      </c>
      <c r="X187" s="143">
        <f>Kispáli!X47</f>
        <v>1031</v>
      </c>
      <c r="Y187" s="143">
        <f>Kispáli!Y47</f>
        <v>1031</v>
      </c>
      <c r="Z187" s="143">
        <f>Kispáli!Z47</f>
        <v>1031</v>
      </c>
      <c r="AA187" s="143">
        <f>Kispáli!AA47</f>
        <v>1031</v>
      </c>
      <c r="AB187" s="143">
        <f>Kispáli!AB47</f>
        <v>1031</v>
      </c>
      <c r="AC187" s="144">
        <f>Kispáli!AC47</f>
        <v>1031</v>
      </c>
    </row>
    <row r="188" spans="1:29" s="151" customFormat="1" ht="90" x14ac:dyDescent="0.25">
      <c r="A188" s="145">
        <v>112</v>
      </c>
      <c r="B188" s="146"/>
      <c r="C188" s="147" t="s">
        <v>171</v>
      </c>
      <c r="D188" s="148" t="s">
        <v>184</v>
      </c>
      <c r="E188" s="140" t="s">
        <v>97</v>
      </c>
      <c r="F188" s="140" t="s">
        <v>104</v>
      </c>
      <c r="G188" s="140" t="s">
        <v>99</v>
      </c>
      <c r="H188" s="149"/>
      <c r="I188" s="149" t="s">
        <v>106</v>
      </c>
      <c r="J188" s="148">
        <f>SUM(O188:AC188)</f>
        <v>42000</v>
      </c>
      <c r="K188" s="149"/>
      <c r="L188" s="150">
        <v>46113</v>
      </c>
      <c r="M188" s="150">
        <v>46142</v>
      </c>
      <c r="N188" s="141" t="s">
        <v>27</v>
      </c>
      <c r="O188" s="142"/>
      <c r="P188" s="126"/>
      <c r="Q188" s="126"/>
      <c r="R188" s="126"/>
      <c r="S188" s="126"/>
      <c r="T188" s="143"/>
      <c r="U188" s="143"/>
      <c r="V188" s="143"/>
      <c r="W188" s="143"/>
      <c r="X188" s="143">
        <f>Babosdöbréte!X86+Bocfölde!X88+Böde!X88+Csatár!X88+Hottó!X88+Kiskutas!X88+Nagykutas!X88+Sárhida!X89+Teskánd!X90+Zalaegerszeg!X105</f>
        <v>42000</v>
      </c>
      <c r="Y188" s="143"/>
      <c r="Z188" s="143"/>
      <c r="AA188" s="143"/>
      <c r="AB188" s="143"/>
      <c r="AC188" s="144"/>
    </row>
    <row r="189" spans="1:29" s="151" customFormat="1" ht="90" x14ac:dyDescent="0.25">
      <c r="A189" s="145">
        <v>121</v>
      </c>
      <c r="B189" s="146"/>
      <c r="C189" s="153" t="s">
        <v>188</v>
      </c>
      <c r="D189" s="148" t="s">
        <v>189</v>
      </c>
      <c r="E189" s="140" t="s">
        <v>97</v>
      </c>
      <c r="F189" s="140" t="s">
        <v>104</v>
      </c>
      <c r="G189" s="140" t="s">
        <v>99</v>
      </c>
      <c r="H189" s="149"/>
      <c r="I189" s="149" t="s">
        <v>106</v>
      </c>
      <c r="J189" s="148">
        <f>SUM(O189:AC189)</f>
        <v>25000</v>
      </c>
      <c r="K189" s="149"/>
      <c r="L189" s="150">
        <v>46844</v>
      </c>
      <c r="M189" s="150">
        <v>46873</v>
      </c>
      <c r="N189" s="141" t="s">
        <v>27</v>
      </c>
      <c r="O189" s="142"/>
      <c r="P189" s="126"/>
      <c r="Q189" s="126"/>
      <c r="R189" s="126"/>
      <c r="S189" s="126"/>
      <c r="T189" s="143"/>
      <c r="U189" s="143"/>
      <c r="V189" s="143"/>
      <c r="W189" s="143"/>
      <c r="X189" s="143"/>
      <c r="Y189" s="143"/>
      <c r="Z189" s="143">
        <f>Babosdöbréte!Z87+Bocfölde!Z89+Böde!Z89+Csatár!Z89+Hottó!Z89+Kiskutas!Z89+Nagykutas!Z89+Sárhida!Z90+Teskánd!Z91+Zalaegerszeg!Z106</f>
        <v>25000</v>
      </c>
      <c r="AA189" s="143"/>
      <c r="AB189" s="143"/>
      <c r="AC189" s="144"/>
    </row>
    <row r="190" spans="1:29" s="151" customFormat="1" ht="90" x14ac:dyDescent="0.25">
      <c r="A190" s="145">
        <v>122</v>
      </c>
      <c r="B190" s="146"/>
      <c r="C190" s="174" t="s">
        <v>222</v>
      </c>
      <c r="D190" s="174" t="s">
        <v>206</v>
      </c>
      <c r="E190" s="181" t="s">
        <v>101</v>
      </c>
      <c r="F190" s="181" t="s">
        <v>205</v>
      </c>
      <c r="G190" s="181" t="s">
        <v>207</v>
      </c>
      <c r="H190" s="168" t="s">
        <v>202</v>
      </c>
      <c r="I190" s="149" t="s">
        <v>222</v>
      </c>
      <c r="J190" s="148"/>
      <c r="K190" s="149"/>
      <c r="L190" s="150">
        <v>46844</v>
      </c>
      <c r="M190" s="150">
        <v>47118</v>
      </c>
      <c r="N190" s="37" t="s">
        <v>27</v>
      </c>
      <c r="O190" s="142"/>
      <c r="P190" s="126"/>
      <c r="Q190" s="126"/>
      <c r="R190" s="126"/>
      <c r="S190" s="126"/>
      <c r="T190" s="143"/>
      <c r="U190" s="143"/>
      <c r="V190" s="143"/>
      <c r="W190" s="143"/>
      <c r="X190" s="143"/>
      <c r="Y190" s="143"/>
      <c r="Z190" s="143">
        <f>Boncodfölde!Z50</f>
        <v>740</v>
      </c>
      <c r="AA190" s="143"/>
      <c r="AB190" s="143"/>
      <c r="AC190" s="144"/>
    </row>
    <row r="191" spans="1:29" s="151" customFormat="1" ht="90" x14ac:dyDescent="0.25">
      <c r="A191" s="145">
        <v>123</v>
      </c>
      <c r="B191" s="146"/>
      <c r="C191" s="147" t="s">
        <v>274</v>
      </c>
      <c r="D191" s="148" t="s">
        <v>275</v>
      </c>
      <c r="E191" s="181" t="s">
        <v>97</v>
      </c>
      <c r="F191" s="181" t="s">
        <v>205</v>
      </c>
      <c r="G191" s="181" t="s">
        <v>143</v>
      </c>
      <c r="H191" s="168"/>
      <c r="I191" s="149" t="s">
        <v>273</v>
      </c>
      <c r="J191" s="148">
        <f>SUM(O191:AC191)</f>
        <v>200</v>
      </c>
      <c r="K191" s="149"/>
      <c r="L191" s="150">
        <v>46844</v>
      </c>
      <c r="M191" s="150">
        <v>48213</v>
      </c>
      <c r="N191" s="37" t="s">
        <v>27</v>
      </c>
      <c r="O191" s="142"/>
      <c r="P191" s="126"/>
      <c r="Q191" s="126"/>
      <c r="R191" s="126"/>
      <c r="S191" s="126"/>
      <c r="T191" s="143"/>
      <c r="U191" s="143"/>
      <c r="V191" s="143"/>
      <c r="W191" s="143"/>
      <c r="X191" s="143"/>
      <c r="Y191" s="143"/>
      <c r="Z191" s="143">
        <f>Dobronhegy!Z48</f>
        <v>50</v>
      </c>
      <c r="AA191" s="143">
        <f>Dobronhegy!AA48</f>
        <v>50</v>
      </c>
      <c r="AB191" s="143">
        <f>Dobronhegy!AB48</f>
        <v>50</v>
      </c>
      <c r="AC191" s="144">
        <f>Dobronhegy!AC48</f>
        <v>50</v>
      </c>
    </row>
    <row r="192" spans="1:29" s="151" customFormat="1" ht="90" x14ac:dyDescent="0.25">
      <c r="A192" s="145">
        <v>124</v>
      </c>
      <c r="B192" s="146"/>
      <c r="C192" s="147" t="s">
        <v>279</v>
      </c>
      <c r="D192" s="148" t="s">
        <v>280</v>
      </c>
      <c r="E192" s="181" t="s">
        <v>97</v>
      </c>
      <c r="F192" s="181" t="s">
        <v>205</v>
      </c>
      <c r="G192" s="181" t="s">
        <v>143</v>
      </c>
      <c r="H192" s="168"/>
      <c r="I192" s="149" t="s">
        <v>278</v>
      </c>
      <c r="J192" s="148">
        <f t="shared" si="3"/>
        <v>355</v>
      </c>
      <c r="K192" s="149"/>
      <c r="L192" s="150">
        <v>46844</v>
      </c>
      <c r="M192" s="150">
        <v>48213</v>
      </c>
      <c r="N192" s="37" t="s">
        <v>27</v>
      </c>
      <c r="O192" s="142"/>
      <c r="P192" s="126"/>
      <c r="Q192" s="126"/>
      <c r="R192" s="126"/>
      <c r="S192" s="126"/>
      <c r="T192" s="143"/>
      <c r="U192" s="143"/>
      <c r="V192" s="143"/>
      <c r="W192" s="143"/>
      <c r="X192" s="143"/>
      <c r="Y192" s="143"/>
      <c r="Z192" s="143">
        <f>Milejszeg!Z48</f>
        <v>55</v>
      </c>
      <c r="AA192" s="143">
        <f>Milejszeg!AA48</f>
        <v>100</v>
      </c>
      <c r="AB192" s="143">
        <f>Milejszeg!AB48</f>
        <v>100</v>
      </c>
      <c r="AC192" s="144">
        <f>Milejszeg!AC48</f>
        <v>100</v>
      </c>
    </row>
    <row r="193" spans="1:29" s="151" customFormat="1" ht="90" x14ac:dyDescent="0.25">
      <c r="A193" s="145">
        <v>125</v>
      </c>
      <c r="B193" s="146"/>
      <c r="C193" s="174" t="s">
        <v>239</v>
      </c>
      <c r="D193" s="174" t="s">
        <v>206</v>
      </c>
      <c r="E193" s="181" t="s">
        <v>101</v>
      </c>
      <c r="F193" s="181" t="s">
        <v>205</v>
      </c>
      <c r="G193" s="181" t="s">
        <v>207</v>
      </c>
      <c r="H193" s="168" t="s">
        <v>202</v>
      </c>
      <c r="I193" s="149" t="s">
        <v>239</v>
      </c>
      <c r="J193" s="148">
        <f t="shared" si="3"/>
        <v>121</v>
      </c>
      <c r="K193" s="149"/>
      <c r="L193" s="150">
        <v>46844</v>
      </c>
      <c r="M193" s="150">
        <v>47118</v>
      </c>
      <c r="N193" s="37" t="s">
        <v>27</v>
      </c>
      <c r="O193" s="142"/>
      <c r="P193" s="126"/>
      <c r="Q193" s="126"/>
      <c r="R193" s="126"/>
      <c r="S193" s="126"/>
      <c r="T193" s="143"/>
      <c r="U193" s="143"/>
      <c r="V193" s="143"/>
      <c r="W193" s="143"/>
      <c r="X193" s="143"/>
      <c r="Y193" s="143"/>
      <c r="Z193" s="143">
        <f>Zalaszentgyörgy!Z50</f>
        <v>121</v>
      </c>
      <c r="AA193" s="143"/>
      <c r="AB193" s="143"/>
      <c r="AC193" s="144"/>
    </row>
    <row r="194" spans="1:29" s="151" customFormat="1" ht="90" x14ac:dyDescent="0.25">
      <c r="A194" s="145">
        <v>133</v>
      </c>
      <c r="B194" s="146"/>
      <c r="C194" s="153" t="s">
        <v>190</v>
      </c>
      <c r="D194" s="148" t="s">
        <v>55</v>
      </c>
      <c r="E194" s="140" t="s">
        <v>97</v>
      </c>
      <c r="F194" s="140" t="s">
        <v>104</v>
      </c>
      <c r="G194" s="140" t="s">
        <v>99</v>
      </c>
      <c r="H194" s="149"/>
      <c r="I194" s="149" t="s">
        <v>106</v>
      </c>
      <c r="J194" s="148">
        <f t="shared" ref="J194" si="5">SUM(O194:AC194)</f>
        <v>150000</v>
      </c>
      <c r="K194" s="149"/>
      <c r="L194" s="150">
        <v>47209</v>
      </c>
      <c r="M194" s="150">
        <v>47968</v>
      </c>
      <c r="N194" s="141" t="s">
        <v>27</v>
      </c>
      <c r="O194" s="142"/>
      <c r="P194" s="126"/>
      <c r="Q194" s="126"/>
      <c r="R194" s="126"/>
      <c r="S194" s="126"/>
      <c r="T194" s="143"/>
      <c r="U194" s="143"/>
      <c r="V194" s="143"/>
      <c r="W194" s="143"/>
      <c r="X194" s="143"/>
      <c r="Y194" s="143"/>
      <c r="Z194" s="143"/>
      <c r="AA194" s="143">
        <f>Babosdöbréte!AA88+Bocfölde!AA90+Böde!AA90+Csatár!AA90+Hottó!AA90+Kiskutas!AA90+Nagykutas!AA90+Sárhida!AA91+Teskánd!AA92+Zalaegerszeg!AA107</f>
        <v>50000</v>
      </c>
      <c r="AB194" s="143">
        <f>Babosdöbréte!AB88+Bocfölde!AB90+Böde!AB90+Csatár!AB90+Hottó!AB90+Kiskutas!AB90+Nagykutas!AB90+Sárhida!AB91+Teskánd!AB92+Zalaegerszeg!AB107</f>
        <v>50000</v>
      </c>
      <c r="AC194" s="144">
        <f>Babosdöbréte!AC88+Bocfölde!AC90+Böde!AC90+Csatár!AC90+Hottó!AC90+Kiskutas!AC90+Nagykutas!AC90+Sárhida!AC91+Teskánd!AC92+Zalaegerszeg!AC107</f>
        <v>50000</v>
      </c>
    </row>
    <row r="195" spans="1:29" s="151" customFormat="1" ht="90" x14ac:dyDescent="0.25">
      <c r="A195" s="145">
        <v>134</v>
      </c>
      <c r="B195" s="146"/>
      <c r="C195" s="147" t="s">
        <v>214</v>
      </c>
      <c r="D195" s="148" t="s">
        <v>215</v>
      </c>
      <c r="E195" s="181" t="s">
        <v>97</v>
      </c>
      <c r="F195" s="181" t="s">
        <v>205</v>
      </c>
      <c r="G195" s="181" t="s">
        <v>143</v>
      </c>
      <c r="H195" s="168" t="s">
        <v>202</v>
      </c>
      <c r="I195" s="149" t="s">
        <v>203</v>
      </c>
      <c r="J195" s="148">
        <f t="shared" si="3"/>
        <v>18087</v>
      </c>
      <c r="K195" s="149"/>
      <c r="L195" s="150">
        <v>47209</v>
      </c>
      <c r="M195" s="150">
        <v>48213</v>
      </c>
      <c r="N195" s="37" t="s">
        <v>27</v>
      </c>
      <c r="O195" s="142"/>
      <c r="P195" s="126"/>
      <c r="Q195" s="126"/>
      <c r="R195" s="126"/>
      <c r="S195" s="126"/>
      <c r="T195" s="143"/>
      <c r="U195" s="143"/>
      <c r="V195" s="143"/>
      <c r="W195" s="143"/>
      <c r="X195" s="143"/>
      <c r="Y195" s="143"/>
      <c r="Z195" s="143"/>
      <c r="AA195" s="143">
        <f>Bagod!AA50+Boncodfölde!AA51+Kávás!AA50+Zalaboldogfa!AA50+Zalaszentgyörgy!AA51</f>
        <v>5657</v>
      </c>
      <c r="AB195" s="143">
        <f>Bagod!AB50+Boncodfölde!AB51+Kávás!AB50+Zalaboldogfa!AB50+Zalaszentgyörgy!AB51</f>
        <v>6215</v>
      </c>
      <c r="AC195" s="144">
        <f>Bagod!AC50+Boncodfölde!AC51+Kávás!AC50+Zalaboldogfa!AC50+Zalaszentgyörgy!AC51</f>
        <v>6215</v>
      </c>
    </row>
    <row r="196" spans="1:29" s="23" customFormat="1" x14ac:dyDescent="0.25">
      <c r="A196" s="1"/>
      <c r="B196" s="21"/>
      <c r="C196" s="2"/>
      <c r="D196" s="2"/>
      <c r="E196" s="2"/>
      <c r="F196" s="2"/>
      <c r="G196" s="2"/>
      <c r="H196" s="75"/>
      <c r="I196" s="22"/>
      <c r="J196" s="75"/>
      <c r="K196" s="22"/>
      <c r="L196" s="87"/>
      <c r="M196" s="81"/>
      <c r="N196" s="22"/>
      <c r="O196" s="42"/>
      <c r="P196" s="43"/>
      <c r="Q196" s="126"/>
      <c r="R196" s="126"/>
      <c r="S196" s="43"/>
      <c r="T196" s="44"/>
      <c r="U196" s="44"/>
      <c r="V196" s="44"/>
      <c r="W196" s="44"/>
      <c r="X196" s="44"/>
      <c r="Y196" s="44"/>
      <c r="Z196" s="44"/>
      <c r="AA196" s="44"/>
      <c r="AB196" s="44"/>
      <c r="AC196" s="45"/>
    </row>
    <row r="197" spans="1:29" x14ac:dyDescent="0.25">
      <c r="A197" s="16"/>
      <c r="B197" s="17" t="s">
        <v>2</v>
      </c>
      <c r="C197" s="9"/>
      <c r="D197" s="9"/>
      <c r="E197" s="9"/>
      <c r="F197" s="9"/>
      <c r="G197" s="9"/>
      <c r="H197" s="18"/>
      <c r="I197" s="18"/>
      <c r="J197" s="18"/>
      <c r="K197" s="18"/>
      <c r="L197" s="77"/>
      <c r="M197" s="77"/>
      <c r="N197" s="18"/>
      <c r="O197" s="18"/>
      <c r="P197" s="18"/>
      <c r="Q197" s="12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68"/>
    </row>
    <row r="198" spans="1:29" x14ac:dyDescent="0.25">
      <c r="A198" s="1"/>
      <c r="B198" s="21"/>
      <c r="C198" s="32"/>
      <c r="D198" s="2"/>
      <c r="E198" s="76"/>
      <c r="F198" s="76"/>
      <c r="G198" s="76"/>
      <c r="H198" s="22"/>
      <c r="I198" s="22"/>
      <c r="J198" s="2"/>
      <c r="K198" s="22"/>
      <c r="L198" s="81"/>
      <c r="M198" s="81"/>
      <c r="N198" s="37"/>
      <c r="O198" s="42"/>
      <c r="P198" s="43"/>
      <c r="Q198" s="126"/>
      <c r="R198" s="126"/>
      <c r="S198" s="43"/>
      <c r="T198" s="44"/>
      <c r="U198" s="44"/>
      <c r="V198" s="44"/>
      <c r="W198" s="44"/>
      <c r="X198" s="44"/>
      <c r="Y198" s="44"/>
      <c r="Z198" s="44"/>
      <c r="AA198" s="44"/>
      <c r="AB198" s="44"/>
      <c r="AC198" s="45"/>
    </row>
    <row r="199" spans="1:29" x14ac:dyDescent="0.25">
      <c r="A199" s="16"/>
      <c r="B199" s="17" t="s">
        <v>3</v>
      </c>
      <c r="C199" s="9"/>
      <c r="D199" s="9"/>
      <c r="E199" s="9"/>
      <c r="F199" s="9"/>
      <c r="G199" s="9"/>
      <c r="H199" s="18"/>
      <c r="I199" s="18"/>
      <c r="J199" s="34"/>
      <c r="K199" s="18"/>
      <c r="L199" s="77"/>
      <c r="M199" s="77"/>
      <c r="N199" s="18"/>
      <c r="O199" s="18"/>
      <c r="P199" s="18"/>
      <c r="Q199" s="12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68"/>
    </row>
    <row r="200" spans="1:29" x14ac:dyDescent="0.25">
      <c r="A200" s="1"/>
      <c r="B200" s="21"/>
      <c r="C200" s="32"/>
      <c r="D200" s="2"/>
      <c r="E200" s="76"/>
      <c r="F200" s="76"/>
      <c r="G200" s="76"/>
      <c r="H200" s="22"/>
      <c r="I200" s="22"/>
      <c r="J200" s="2"/>
      <c r="K200" s="22"/>
      <c r="L200" s="81"/>
      <c r="M200" s="81"/>
      <c r="N200" s="37"/>
      <c r="O200" s="42"/>
      <c r="P200" s="43"/>
      <c r="Q200" s="126"/>
      <c r="R200" s="126"/>
      <c r="S200" s="43"/>
      <c r="T200" s="44"/>
      <c r="U200" s="44"/>
      <c r="V200" s="44"/>
      <c r="W200" s="44"/>
      <c r="X200" s="44"/>
      <c r="Y200" s="44"/>
      <c r="Z200" s="44"/>
      <c r="AA200" s="44"/>
      <c r="AB200" s="44"/>
      <c r="AC200" s="45"/>
    </row>
    <row r="201" spans="1:29" x14ac:dyDescent="0.25">
      <c r="A201" s="16"/>
      <c r="B201" s="18" t="s">
        <v>49</v>
      </c>
      <c r="C201" s="9"/>
      <c r="D201" s="9"/>
      <c r="E201" s="9"/>
      <c r="F201" s="9"/>
      <c r="G201" s="9"/>
      <c r="H201" s="18"/>
      <c r="I201" s="18"/>
      <c r="J201" s="18"/>
      <c r="K201" s="18"/>
      <c r="L201" s="77"/>
      <c r="M201" s="77"/>
      <c r="N201" s="18"/>
      <c r="O201" s="18"/>
      <c r="P201" s="18"/>
      <c r="Q201" s="12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68"/>
    </row>
    <row r="202" spans="1:29" s="23" customFormat="1" x14ac:dyDescent="0.25">
      <c r="A202" s="69"/>
      <c r="B202" s="70" t="s">
        <v>1</v>
      </c>
      <c r="C202" s="34"/>
      <c r="D202" s="34"/>
      <c r="E202" s="34"/>
      <c r="F202" s="34"/>
      <c r="G202" s="34"/>
      <c r="H202" s="71"/>
      <c r="I202" s="71"/>
      <c r="J202" s="71"/>
      <c r="K202" s="71"/>
      <c r="L202" s="86"/>
      <c r="M202" s="86"/>
      <c r="N202" s="71"/>
      <c r="O202" s="71"/>
      <c r="P202" s="71"/>
      <c r="Q202" s="129"/>
      <c r="R202" s="71"/>
      <c r="S202" s="71"/>
      <c r="T202" s="71"/>
      <c r="U202" s="71"/>
      <c r="V202" s="71"/>
      <c r="W202" s="71"/>
      <c r="X202" s="71"/>
      <c r="Y202" s="71"/>
      <c r="Z202" s="71"/>
      <c r="AA202" s="71"/>
      <c r="AB202" s="71"/>
      <c r="AC202" s="72"/>
    </row>
    <row r="203" spans="1:29" s="152" customFormat="1" ht="120" x14ac:dyDescent="0.25">
      <c r="A203" s="145">
        <v>118</v>
      </c>
      <c r="B203" s="146"/>
      <c r="C203" s="154" t="s">
        <v>151</v>
      </c>
      <c r="D203" s="156" t="s">
        <v>54</v>
      </c>
      <c r="E203" s="76" t="s">
        <v>137</v>
      </c>
      <c r="F203" s="164" t="s">
        <v>138</v>
      </c>
      <c r="G203" s="157" t="s">
        <v>139</v>
      </c>
      <c r="H203" s="149"/>
      <c r="I203" s="149" t="s">
        <v>112</v>
      </c>
      <c r="J203" s="148">
        <f>SUM(O203:AC203)</f>
        <v>50000</v>
      </c>
      <c r="K203" s="149"/>
      <c r="L203" s="150">
        <v>46388</v>
      </c>
      <c r="M203" s="150">
        <v>46752</v>
      </c>
      <c r="N203" s="20" t="s">
        <v>27</v>
      </c>
      <c r="O203" s="42"/>
      <c r="P203" s="43"/>
      <c r="Q203" s="43"/>
      <c r="R203" s="43"/>
      <c r="S203" s="43"/>
      <c r="T203" s="44"/>
      <c r="U203" s="44"/>
      <c r="V203" s="44"/>
      <c r="W203" s="44"/>
      <c r="X203" s="44"/>
      <c r="Y203" s="44">
        <f>Babosdöbréte!Y96+Bocfölde!Y98+Böde!Y98+Csatár!Y98+Hottó!Y98+Kiskutas!Y98+Nagykutas!Y98+Sárhida!Y99+Teskánd!Y100+Zalaegerszeg!Y115</f>
        <v>50000</v>
      </c>
      <c r="Z203" s="44"/>
      <c r="AA203" s="44"/>
      <c r="AB203" s="44"/>
      <c r="AC203" s="45"/>
    </row>
    <row r="204" spans="1:29" x14ac:dyDescent="0.25">
      <c r="A204" s="1"/>
      <c r="B204" s="21"/>
      <c r="C204" s="2"/>
      <c r="D204" s="2"/>
      <c r="E204" s="2"/>
      <c r="F204" s="2"/>
      <c r="G204" s="2"/>
      <c r="H204" s="22"/>
      <c r="I204" s="22"/>
      <c r="J204" s="22"/>
      <c r="K204" s="22"/>
      <c r="L204" s="81"/>
      <c r="M204" s="81"/>
      <c r="N204" s="6"/>
      <c r="O204" s="42"/>
      <c r="P204" s="43"/>
      <c r="Q204" s="126"/>
      <c r="R204" s="126"/>
      <c r="S204" s="43"/>
      <c r="T204" s="44"/>
      <c r="U204" s="44"/>
      <c r="V204" s="44"/>
      <c r="W204" s="44"/>
      <c r="X204" s="44"/>
      <c r="Y204" s="44"/>
      <c r="Z204" s="44"/>
      <c r="AA204" s="44"/>
      <c r="AB204" s="44"/>
      <c r="AC204" s="45"/>
    </row>
    <row r="205" spans="1:29" s="23" customFormat="1" x14ac:dyDescent="0.25">
      <c r="A205" s="69"/>
      <c r="B205" s="70" t="s">
        <v>2</v>
      </c>
      <c r="C205" s="34"/>
      <c r="D205" s="34"/>
      <c r="E205" s="34"/>
      <c r="F205" s="34"/>
      <c r="G205" s="34"/>
      <c r="H205" s="71"/>
      <c r="I205" s="71"/>
      <c r="J205" s="71"/>
      <c r="K205" s="71"/>
      <c r="L205" s="86"/>
      <c r="M205" s="86"/>
      <c r="N205" s="73"/>
      <c r="O205" s="71"/>
      <c r="P205" s="71"/>
      <c r="Q205" s="129"/>
      <c r="R205" s="71"/>
      <c r="S205" s="71"/>
      <c r="T205" s="71"/>
      <c r="U205" s="71"/>
      <c r="V205" s="71"/>
      <c r="W205" s="71"/>
      <c r="X205" s="71"/>
      <c r="Y205" s="71"/>
      <c r="Z205" s="71"/>
      <c r="AA205" s="71"/>
      <c r="AB205" s="71"/>
      <c r="AC205" s="72"/>
    </row>
    <row r="206" spans="1:29" s="23" customFormat="1" ht="105" x14ac:dyDescent="0.25">
      <c r="A206" s="145">
        <v>95</v>
      </c>
      <c r="B206" s="21"/>
      <c r="C206" s="154" t="s">
        <v>251</v>
      </c>
      <c r="D206" s="157" t="s">
        <v>252</v>
      </c>
      <c r="E206" s="170" t="s">
        <v>130</v>
      </c>
      <c r="F206" s="166" t="s">
        <v>253</v>
      </c>
      <c r="G206" s="170" t="s">
        <v>254</v>
      </c>
      <c r="H206" s="149"/>
      <c r="I206" s="149" t="s">
        <v>255</v>
      </c>
      <c r="J206" s="148">
        <f>SUM(O206:AC206)</f>
        <v>4505</v>
      </c>
      <c r="K206" s="22"/>
      <c r="L206" s="150">
        <v>44927</v>
      </c>
      <c r="M206" s="150">
        <v>45657</v>
      </c>
      <c r="N206" s="20" t="s">
        <v>27</v>
      </c>
      <c r="O206" s="183"/>
      <c r="P206" s="176"/>
      <c r="Q206" s="177"/>
      <c r="R206" s="176"/>
      <c r="S206" s="176"/>
      <c r="T206" s="310">
        <f>Kustánszeg!T57</f>
        <v>562</v>
      </c>
      <c r="U206" s="310">
        <f>Becsvölgye!U57+Kustánszeg!U57</f>
        <v>1945</v>
      </c>
      <c r="V206" s="310">
        <f>Becsvölgye!V57+Kustánszeg!U57</f>
        <v>1998</v>
      </c>
      <c r="W206" s="311"/>
      <c r="X206" s="311"/>
      <c r="Y206" s="311"/>
      <c r="Z206" s="311"/>
      <c r="AA206" s="311"/>
      <c r="AB206" s="311"/>
      <c r="AC206" s="312"/>
    </row>
    <row r="207" spans="1:29" s="152" customFormat="1" ht="105" x14ac:dyDescent="0.25">
      <c r="A207" s="145">
        <v>56</v>
      </c>
      <c r="B207" s="146"/>
      <c r="C207" s="154" t="s">
        <v>129</v>
      </c>
      <c r="D207" s="156" t="s">
        <v>52</v>
      </c>
      <c r="E207" s="76" t="s">
        <v>130</v>
      </c>
      <c r="F207" s="164" t="s">
        <v>131</v>
      </c>
      <c r="G207" s="157" t="s">
        <v>132</v>
      </c>
      <c r="H207" s="149"/>
      <c r="I207" s="149" t="s">
        <v>112</v>
      </c>
      <c r="J207" s="148">
        <f>SUM(O207:AC207)</f>
        <v>15000</v>
      </c>
      <c r="K207" s="149"/>
      <c r="L207" s="150">
        <v>43191</v>
      </c>
      <c r="M207" s="150">
        <v>43465</v>
      </c>
      <c r="N207" s="20" t="s">
        <v>26</v>
      </c>
      <c r="O207" s="42"/>
      <c r="P207" s="43">
        <f>Babosdöbréte!P99+Bocfölde!P101+Böde!P101+Csatár!P101+Hottó!P101+Kiskutas!P101+Nagykutas!P101+Sárhida!P102+Teskánd!P103+Zalaegerszeg!P118</f>
        <v>15000</v>
      </c>
      <c r="Q207" s="43"/>
      <c r="R207" s="43"/>
      <c r="S207" s="43"/>
      <c r="T207" s="44"/>
      <c r="U207" s="44"/>
      <c r="V207" s="44"/>
      <c r="W207" s="44"/>
      <c r="X207" s="44"/>
      <c r="Y207" s="44"/>
      <c r="Z207" s="44"/>
      <c r="AA207" s="44"/>
      <c r="AB207" s="44"/>
      <c r="AC207" s="45"/>
    </row>
    <row r="208" spans="1:29" s="152" customFormat="1" ht="105" x14ac:dyDescent="0.25">
      <c r="A208" s="145">
        <v>66</v>
      </c>
      <c r="B208" s="146"/>
      <c r="C208" s="154" t="s">
        <v>151</v>
      </c>
      <c r="D208" s="156" t="s">
        <v>52</v>
      </c>
      <c r="E208" s="76" t="s">
        <v>130</v>
      </c>
      <c r="F208" s="164" t="s">
        <v>131</v>
      </c>
      <c r="G208" s="157" t="s">
        <v>132</v>
      </c>
      <c r="H208" s="149"/>
      <c r="I208" s="149" t="s">
        <v>112</v>
      </c>
      <c r="J208" s="148">
        <f>SUM(O208:AC208)</f>
        <v>15000</v>
      </c>
      <c r="K208" s="149"/>
      <c r="L208" s="150">
        <v>43466</v>
      </c>
      <c r="M208" s="150">
        <v>43830</v>
      </c>
      <c r="N208" s="20" t="s">
        <v>26</v>
      </c>
      <c r="O208" s="42"/>
      <c r="P208" s="43"/>
      <c r="Q208" s="43">
        <f>Babosdöbréte!Q100+Bocfölde!Q102+Böde!Q102+Csatár!Q102+Hottó!Q102+Kiskutas!Q102+Nagykutas!Q102+Sárhida!Q103+Teskánd!Q104+Zalaegerszeg!Q119</f>
        <v>15000</v>
      </c>
      <c r="R208" s="43"/>
      <c r="S208" s="43"/>
      <c r="T208" s="44"/>
      <c r="U208" s="44"/>
      <c r="V208" s="44"/>
      <c r="W208" s="44"/>
      <c r="X208" s="44"/>
      <c r="Y208" s="44"/>
      <c r="Z208" s="44"/>
      <c r="AA208" s="44"/>
      <c r="AB208" s="44"/>
      <c r="AC208" s="45"/>
    </row>
    <row r="209" spans="1:29" x14ac:dyDescent="0.25">
      <c r="A209" s="1"/>
      <c r="B209" s="21"/>
      <c r="C209" s="2"/>
      <c r="D209" s="2"/>
      <c r="E209" s="2"/>
      <c r="F209" s="2"/>
      <c r="G209" s="2"/>
      <c r="H209" s="22"/>
      <c r="I209" s="22"/>
      <c r="J209" s="22"/>
      <c r="K209" s="22"/>
      <c r="L209" s="81"/>
      <c r="M209" s="81"/>
      <c r="N209" s="6"/>
      <c r="O209" s="42"/>
      <c r="P209" s="43"/>
      <c r="Q209" s="126"/>
      <c r="R209" s="126"/>
      <c r="S209" s="43"/>
      <c r="T209" s="44"/>
      <c r="U209" s="44"/>
      <c r="V209" s="44"/>
      <c r="W209" s="44"/>
      <c r="X209" s="44"/>
      <c r="Y209" s="44"/>
      <c r="Z209" s="44"/>
      <c r="AA209" s="44"/>
      <c r="AB209" s="44"/>
      <c r="AC209" s="45"/>
    </row>
    <row r="210" spans="1:29" s="23" customFormat="1" x14ac:dyDescent="0.25">
      <c r="A210" s="69"/>
      <c r="B210" s="70" t="s">
        <v>3</v>
      </c>
      <c r="C210" s="34"/>
      <c r="D210" s="34"/>
      <c r="E210" s="34"/>
      <c r="F210" s="34"/>
      <c r="G210" s="34"/>
      <c r="H210" s="71"/>
      <c r="I210" s="71"/>
      <c r="J210" s="71"/>
      <c r="K210" s="71"/>
      <c r="L210" s="86"/>
      <c r="M210" s="86"/>
      <c r="N210" s="73"/>
      <c r="O210" s="71"/>
      <c r="P210" s="71"/>
      <c r="Q210" s="129"/>
      <c r="R210" s="71"/>
      <c r="S210" s="71"/>
      <c r="T210" s="71"/>
      <c r="U210" s="71"/>
      <c r="V210" s="71"/>
      <c r="W210" s="71"/>
      <c r="X210" s="71"/>
      <c r="Y210" s="71"/>
      <c r="Z210" s="71"/>
      <c r="AA210" s="71"/>
      <c r="AB210" s="71"/>
      <c r="AC210" s="72"/>
    </row>
    <row r="211" spans="1:29" ht="120" x14ac:dyDescent="0.25">
      <c r="A211" s="145">
        <v>96</v>
      </c>
      <c r="B211" s="21"/>
      <c r="C211" s="154" t="s">
        <v>251</v>
      </c>
      <c r="D211" s="157" t="s">
        <v>256</v>
      </c>
      <c r="E211" s="170" t="s">
        <v>109</v>
      </c>
      <c r="F211" s="166" t="s">
        <v>257</v>
      </c>
      <c r="G211" s="170" t="s">
        <v>148</v>
      </c>
      <c r="H211" s="149"/>
      <c r="I211" s="149" t="s">
        <v>255</v>
      </c>
      <c r="J211" s="148">
        <f>SUM(O211:AC211)</f>
        <v>3000</v>
      </c>
      <c r="K211" s="22"/>
      <c r="L211" s="150">
        <v>44562</v>
      </c>
      <c r="M211" s="150">
        <v>45291</v>
      </c>
      <c r="N211" s="20" t="s">
        <v>27</v>
      </c>
      <c r="O211" s="42"/>
      <c r="P211" s="43"/>
      <c r="Q211" s="126"/>
      <c r="R211" s="126"/>
      <c r="S211" s="43"/>
      <c r="T211" s="44">
        <f>Becsvölgye!T60+Kustánszeg!T60</f>
        <v>2628</v>
      </c>
      <c r="U211" s="44">
        <f>Becsvölgye!U60</f>
        <v>372</v>
      </c>
      <c r="V211" s="44"/>
      <c r="W211" s="44"/>
      <c r="X211" s="44"/>
      <c r="Y211" s="44"/>
      <c r="Z211" s="44"/>
      <c r="AA211" s="44"/>
      <c r="AB211" s="44"/>
      <c r="AC211" s="45"/>
    </row>
    <row r="212" spans="1:29" x14ac:dyDescent="0.25">
      <c r="A212" s="16"/>
      <c r="B212" s="18" t="s">
        <v>50</v>
      </c>
      <c r="C212" s="9"/>
      <c r="D212" s="9"/>
      <c r="E212" s="9"/>
      <c r="F212" s="9"/>
      <c r="G212" s="9"/>
      <c r="H212" s="18"/>
      <c r="I212" s="18"/>
      <c r="J212" s="18"/>
      <c r="K212" s="18"/>
      <c r="L212" s="77"/>
      <c r="M212" s="77"/>
      <c r="N212" s="18"/>
      <c r="O212" s="18"/>
      <c r="P212" s="18"/>
      <c r="Q212" s="12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68"/>
    </row>
    <row r="213" spans="1:29" s="23" customFormat="1" x14ac:dyDescent="0.25">
      <c r="A213" s="69"/>
      <c r="B213" s="70" t="s">
        <v>1</v>
      </c>
      <c r="C213" s="34"/>
      <c r="D213" s="34"/>
      <c r="E213" s="34"/>
      <c r="F213" s="34"/>
      <c r="G213" s="34"/>
      <c r="H213" s="71"/>
      <c r="I213" s="71"/>
      <c r="J213" s="71"/>
      <c r="K213" s="71"/>
      <c r="L213" s="86"/>
      <c r="M213" s="86"/>
      <c r="N213" s="71"/>
      <c r="O213" s="71"/>
      <c r="P213" s="71"/>
      <c r="Q213" s="129"/>
      <c r="R213" s="71"/>
      <c r="S213" s="71"/>
      <c r="T213" s="71"/>
      <c r="U213" s="71"/>
      <c r="V213" s="71"/>
      <c r="W213" s="71"/>
      <c r="X213" s="71"/>
      <c r="Y213" s="71"/>
      <c r="Z213" s="71"/>
      <c r="AA213" s="71"/>
      <c r="AB213" s="71"/>
      <c r="AC213" s="72"/>
    </row>
    <row r="214" spans="1:29" s="152" customFormat="1" ht="135" x14ac:dyDescent="0.25">
      <c r="A214" s="145">
        <v>57</v>
      </c>
      <c r="B214" s="146"/>
      <c r="C214" s="154" t="s">
        <v>135</v>
      </c>
      <c r="D214" s="156" t="s">
        <v>136</v>
      </c>
      <c r="E214" s="76" t="s">
        <v>137</v>
      </c>
      <c r="F214" s="76" t="s">
        <v>138</v>
      </c>
      <c r="G214" s="76" t="s">
        <v>139</v>
      </c>
      <c r="H214" s="149"/>
      <c r="I214" s="149" t="s">
        <v>112</v>
      </c>
      <c r="J214" s="148">
        <f>SUM(O214:AC214)</f>
        <v>6895</v>
      </c>
      <c r="K214" s="149"/>
      <c r="L214" s="150">
        <v>43101</v>
      </c>
      <c r="M214" s="150">
        <v>43465</v>
      </c>
      <c r="N214" s="20" t="s">
        <v>26</v>
      </c>
      <c r="O214" s="42"/>
      <c r="P214" s="43">
        <f>Babosdöbréte!P106+Bocfölde!P98+Böde!P108+Csatár!P108+Hottó!P108+Kiskutas!P108+Nagykutas!P108+Sárhida!P109+Teskánd!P110+Zalaegerszeg!P125</f>
        <v>6895</v>
      </c>
      <c r="Q214" s="43"/>
      <c r="R214" s="43"/>
      <c r="S214" s="43"/>
      <c r="T214" s="44"/>
      <c r="U214" s="44"/>
      <c r="V214" s="44"/>
      <c r="W214" s="44"/>
      <c r="X214" s="44"/>
      <c r="Y214" s="44"/>
      <c r="Z214" s="44"/>
      <c r="AA214" s="44"/>
      <c r="AB214" s="44"/>
      <c r="AC214" s="45"/>
    </row>
    <row r="215" spans="1:29" x14ac:dyDescent="0.25">
      <c r="A215" s="1"/>
      <c r="B215" s="21"/>
      <c r="C215" s="2"/>
      <c r="D215" s="2"/>
      <c r="E215" s="2"/>
      <c r="F215" s="2"/>
      <c r="G215" s="2"/>
      <c r="H215" s="22"/>
      <c r="I215" s="22"/>
      <c r="J215" s="22"/>
      <c r="K215" s="22"/>
      <c r="L215" s="81"/>
      <c r="M215" s="81"/>
      <c r="N215" s="6"/>
      <c r="O215" s="42"/>
      <c r="P215" s="43"/>
      <c r="Q215" s="126"/>
      <c r="R215" s="126"/>
      <c r="S215" s="43"/>
      <c r="T215" s="44"/>
      <c r="U215" s="44"/>
      <c r="V215" s="44"/>
      <c r="W215" s="44"/>
      <c r="X215" s="44"/>
      <c r="Y215" s="44"/>
      <c r="Z215" s="44"/>
      <c r="AA215" s="44"/>
      <c r="AB215" s="44"/>
      <c r="AC215" s="45"/>
    </row>
    <row r="216" spans="1:29" s="23" customFormat="1" x14ac:dyDescent="0.25">
      <c r="A216" s="69"/>
      <c r="B216" s="70" t="s">
        <v>2</v>
      </c>
      <c r="C216" s="34"/>
      <c r="D216" s="34"/>
      <c r="E216" s="34"/>
      <c r="F216" s="34"/>
      <c r="G216" s="34"/>
      <c r="H216" s="71"/>
      <c r="I216" s="71"/>
      <c r="J216" s="71"/>
      <c r="K216" s="71"/>
      <c r="L216" s="86"/>
      <c r="M216" s="86"/>
      <c r="N216" s="73"/>
      <c r="O216" s="71"/>
      <c r="P216" s="71"/>
      <c r="Q216" s="129"/>
      <c r="R216" s="71"/>
      <c r="S216" s="71"/>
      <c r="T216" s="71"/>
      <c r="U216" s="71"/>
      <c r="V216" s="71"/>
      <c r="W216" s="71"/>
      <c r="X216" s="71"/>
      <c r="Y216" s="71"/>
      <c r="Z216" s="71"/>
      <c r="AA216" s="71"/>
      <c r="AB216" s="71"/>
      <c r="AC216" s="72"/>
    </row>
    <row r="217" spans="1:29" s="23" customFormat="1" ht="75" x14ac:dyDescent="0.25">
      <c r="A217" s="199">
        <v>126</v>
      </c>
      <c r="B217" s="21"/>
      <c r="C217" s="154" t="s">
        <v>216</v>
      </c>
      <c r="D217" s="157" t="s">
        <v>217</v>
      </c>
      <c r="E217" s="170" t="s">
        <v>175</v>
      </c>
      <c r="F217" s="180" t="s">
        <v>218</v>
      </c>
      <c r="G217" s="171" t="s">
        <v>219</v>
      </c>
      <c r="H217" s="149"/>
      <c r="I217" s="149" t="s">
        <v>200</v>
      </c>
      <c r="J217" s="148">
        <f>SUM(O217:AC217)</f>
        <v>1188</v>
      </c>
      <c r="K217" s="22"/>
      <c r="L217" s="150">
        <v>46753</v>
      </c>
      <c r="M217" s="150">
        <v>47118</v>
      </c>
      <c r="N217" s="20" t="s">
        <v>27</v>
      </c>
      <c r="O217" s="183"/>
      <c r="P217" s="176"/>
      <c r="Q217" s="177"/>
      <c r="R217" s="176"/>
      <c r="S217" s="176"/>
      <c r="T217" s="311"/>
      <c r="U217" s="311"/>
      <c r="V217" s="311"/>
      <c r="W217" s="311"/>
      <c r="X217" s="311"/>
      <c r="Y217" s="311"/>
      <c r="Z217" s="313">
        <f>Bagod!Z67</f>
        <v>1188</v>
      </c>
      <c r="AA217" s="311"/>
      <c r="AB217" s="311"/>
      <c r="AC217" s="312"/>
    </row>
    <row r="218" spans="1:29" s="23" customFormat="1" ht="75" x14ac:dyDescent="0.25">
      <c r="A218" s="199">
        <v>127</v>
      </c>
      <c r="B218" s="21"/>
      <c r="C218" s="154" t="s">
        <v>226</v>
      </c>
      <c r="D218" s="157" t="s">
        <v>227</v>
      </c>
      <c r="E218" s="166" t="s">
        <v>175</v>
      </c>
      <c r="F218" s="166" t="s">
        <v>218</v>
      </c>
      <c r="G218" s="167" t="s">
        <v>219</v>
      </c>
      <c r="H218" s="149"/>
      <c r="I218" s="149" t="s">
        <v>225</v>
      </c>
      <c r="J218" s="148">
        <f>SUM(O218:AC218)</f>
        <v>1500</v>
      </c>
      <c r="K218" s="22"/>
      <c r="L218" s="150">
        <v>46753</v>
      </c>
      <c r="M218" s="150">
        <v>47848</v>
      </c>
      <c r="N218" s="20" t="s">
        <v>27</v>
      </c>
      <c r="O218" s="183"/>
      <c r="P218" s="176"/>
      <c r="Q218" s="177"/>
      <c r="R218" s="176"/>
      <c r="S218" s="176"/>
      <c r="T218" s="311"/>
      <c r="U218" s="311"/>
      <c r="V218" s="311"/>
      <c r="W218" s="311"/>
      <c r="X218" s="311"/>
      <c r="Y218" s="311"/>
      <c r="Z218" s="313">
        <f>Hagyárosbörönd!Z67</f>
        <v>254</v>
      </c>
      <c r="AA218" s="313">
        <f>Hagyárosbörönd!AA67</f>
        <v>674</v>
      </c>
      <c r="AB218" s="313">
        <f>Hagyárosbörönd!AB67</f>
        <v>572</v>
      </c>
      <c r="AC218" s="312"/>
    </row>
    <row r="219" spans="1:29" s="23" customFormat="1" ht="75" x14ac:dyDescent="0.25">
      <c r="A219" s="199">
        <v>128</v>
      </c>
      <c r="B219" s="21"/>
      <c r="C219" s="154" t="s">
        <v>231</v>
      </c>
      <c r="D219" s="157" t="s">
        <v>232</v>
      </c>
      <c r="E219" s="170" t="s">
        <v>175</v>
      </c>
      <c r="F219" s="180" t="s">
        <v>218</v>
      </c>
      <c r="G219" s="171" t="s">
        <v>219</v>
      </c>
      <c r="H219" s="149"/>
      <c r="I219" s="149" t="s">
        <v>230</v>
      </c>
      <c r="J219" s="178">
        <f>SUM(O219:AC219)</f>
        <v>500</v>
      </c>
      <c r="K219" s="22"/>
      <c r="L219" s="150">
        <v>46753</v>
      </c>
      <c r="M219" s="150">
        <v>47483</v>
      </c>
      <c r="N219" s="20" t="s">
        <v>27</v>
      </c>
      <c r="O219" s="183"/>
      <c r="P219" s="176"/>
      <c r="Q219" s="177"/>
      <c r="R219" s="176"/>
      <c r="S219" s="176"/>
      <c r="T219" s="311"/>
      <c r="U219" s="311"/>
      <c r="V219" s="311"/>
      <c r="W219" s="311"/>
      <c r="X219" s="311"/>
      <c r="Y219" s="311"/>
      <c r="Z219" s="313">
        <f>Kávás!Z67</f>
        <v>310</v>
      </c>
      <c r="AA219" s="313">
        <f>Kávás!AA67</f>
        <v>190</v>
      </c>
      <c r="AB219" s="313"/>
      <c r="AC219" s="312"/>
    </row>
    <row r="220" spans="1:29" s="23" customFormat="1" ht="75" x14ac:dyDescent="0.25">
      <c r="A220" s="199">
        <v>129</v>
      </c>
      <c r="B220" s="21"/>
      <c r="C220" s="154" t="s">
        <v>236</v>
      </c>
      <c r="D220" s="157" t="s">
        <v>217</v>
      </c>
      <c r="E220" s="166" t="s">
        <v>175</v>
      </c>
      <c r="F220" s="166" t="s">
        <v>218</v>
      </c>
      <c r="G220" s="167" t="s">
        <v>219</v>
      </c>
      <c r="H220" s="149"/>
      <c r="I220" s="149" t="s">
        <v>235</v>
      </c>
      <c r="J220" s="178">
        <f>SUM(O220:AC220)</f>
        <v>1200</v>
      </c>
      <c r="K220" s="149"/>
      <c r="L220" s="150">
        <v>46753</v>
      </c>
      <c r="M220" s="150">
        <v>47483</v>
      </c>
      <c r="N220" s="20" t="s">
        <v>27</v>
      </c>
      <c r="O220" s="183"/>
      <c r="P220" s="176"/>
      <c r="Q220" s="177"/>
      <c r="R220" s="176"/>
      <c r="S220" s="176"/>
      <c r="T220" s="311"/>
      <c r="U220" s="311"/>
      <c r="V220" s="311"/>
      <c r="W220" s="311"/>
      <c r="X220" s="311"/>
      <c r="Y220" s="311"/>
      <c r="Z220" s="313">
        <f>Zalaboldogfa!Z67</f>
        <v>832</v>
      </c>
      <c r="AA220" s="313">
        <f>Zalaboldogfa!AA67</f>
        <v>368</v>
      </c>
      <c r="AB220" s="313"/>
      <c r="AC220" s="312"/>
    </row>
    <row r="221" spans="1:29" s="152" customFormat="1" ht="120" x14ac:dyDescent="0.25">
      <c r="A221" s="202">
        <v>67</v>
      </c>
      <c r="B221" s="146"/>
      <c r="C221" s="154" t="s">
        <v>124</v>
      </c>
      <c r="D221" s="157" t="s">
        <v>152</v>
      </c>
      <c r="E221" s="76" t="s">
        <v>153</v>
      </c>
      <c r="F221" s="164" t="s">
        <v>154</v>
      </c>
      <c r="G221" s="157" t="s">
        <v>155</v>
      </c>
      <c r="H221" s="149"/>
      <c r="I221" s="149" t="s">
        <v>66</v>
      </c>
      <c r="J221" s="148">
        <f t="shared" ref="J221:J226" si="6">SUM(O221:AC221)</f>
        <v>2236</v>
      </c>
      <c r="K221" s="149"/>
      <c r="L221" s="150">
        <v>43466</v>
      </c>
      <c r="M221" s="150">
        <v>44561</v>
      </c>
      <c r="N221" s="20" t="s">
        <v>26</v>
      </c>
      <c r="O221" s="42"/>
      <c r="P221" s="43"/>
      <c r="Q221" s="43">
        <f>Babosdöbréte!Q109</f>
        <v>740</v>
      </c>
      <c r="R221" s="43">
        <f>Babosdöbréte!R109</f>
        <v>731</v>
      </c>
      <c r="S221" s="43">
        <f>Babosdöbréte!S109</f>
        <v>765</v>
      </c>
      <c r="T221" s="44"/>
      <c r="U221" s="44"/>
      <c r="V221" s="44"/>
      <c r="W221" s="44"/>
      <c r="X221" s="44"/>
      <c r="Y221" s="44"/>
      <c r="Z221" s="44"/>
      <c r="AA221" s="44"/>
      <c r="AB221" s="44"/>
      <c r="AC221" s="45"/>
    </row>
    <row r="222" spans="1:29" s="152" customFormat="1" ht="120" x14ac:dyDescent="0.25">
      <c r="A222" s="203"/>
      <c r="B222" s="146"/>
      <c r="C222" s="154" t="s">
        <v>124</v>
      </c>
      <c r="D222" s="157" t="s">
        <v>152</v>
      </c>
      <c r="E222" s="76" t="s">
        <v>153</v>
      </c>
      <c r="F222" s="164" t="s">
        <v>154</v>
      </c>
      <c r="G222" s="157" t="s">
        <v>155</v>
      </c>
      <c r="H222" s="149"/>
      <c r="I222" s="149" t="s">
        <v>66</v>
      </c>
      <c r="J222" s="148">
        <f t="shared" si="6"/>
        <v>264</v>
      </c>
      <c r="K222" s="149"/>
      <c r="L222" s="150">
        <v>44562</v>
      </c>
      <c r="M222" s="150">
        <v>44926</v>
      </c>
      <c r="N222" s="20" t="s">
        <v>27</v>
      </c>
      <c r="O222" s="42"/>
      <c r="P222" s="43"/>
      <c r="Q222" s="43"/>
      <c r="R222" s="43"/>
      <c r="S222" s="43"/>
      <c r="T222" s="44">
        <f>Babosdöbréte!T110</f>
        <v>264</v>
      </c>
      <c r="U222" s="44"/>
      <c r="V222" s="44"/>
      <c r="W222" s="44"/>
      <c r="X222" s="44"/>
      <c r="Y222" s="44"/>
      <c r="Z222" s="44"/>
      <c r="AA222" s="44"/>
      <c r="AB222" s="44"/>
      <c r="AC222" s="45"/>
    </row>
    <row r="223" spans="1:29" s="152" customFormat="1" ht="120" x14ac:dyDescent="0.25">
      <c r="A223" s="145">
        <v>68</v>
      </c>
      <c r="B223" s="146"/>
      <c r="C223" s="157" t="s">
        <v>156</v>
      </c>
      <c r="D223" s="157" t="s">
        <v>157</v>
      </c>
      <c r="E223" s="76" t="s">
        <v>153</v>
      </c>
      <c r="F223" s="164" t="s">
        <v>154</v>
      </c>
      <c r="G223" s="157" t="s">
        <v>155</v>
      </c>
      <c r="H223" s="149"/>
      <c r="I223" s="149" t="s">
        <v>93</v>
      </c>
      <c r="J223" s="148">
        <f t="shared" si="6"/>
        <v>3000</v>
      </c>
      <c r="K223" s="149"/>
      <c r="L223" s="150">
        <v>43556</v>
      </c>
      <c r="M223" s="150">
        <v>43830</v>
      </c>
      <c r="N223" s="20" t="s">
        <v>26</v>
      </c>
      <c r="O223" s="42"/>
      <c r="P223" s="43"/>
      <c r="Q223" s="43">
        <f>Zalaegerszeg!Q128</f>
        <v>3000</v>
      </c>
      <c r="R223" s="43"/>
      <c r="S223" s="43"/>
      <c r="T223" s="44"/>
      <c r="U223" s="44"/>
      <c r="V223" s="44"/>
      <c r="W223" s="44"/>
      <c r="X223" s="44"/>
      <c r="Y223" s="44"/>
      <c r="Z223" s="44"/>
      <c r="AA223" s="44"/>
      <c r="AB223" s="44"/>
      <c r="AC223" s="45"/>
    </row>
    <row r="224" spans="1:29" s="152" customFormat="1" ht="120" x14ac:dyDescent="0.25">
      <c r="A224" s="145">
        <v>97</v>
      </c>
      <c r="B224" s="146"/>
      <c r="C224" s="154" t="s">
        <v>171</v>
      </c>
      <c r="D224" s="157" t="s">
        <v>172</v>
      </c>
      <c r="E224" s="76" t="s">
        <v>153</v>
      </c>
      <c r="F224" s="164" t="s">
        <v>154</v>
      </c>
      <c r="G224" s="157" t="s">
        <v>155</v>
      </c>
      <c r="H224" s="149"/>
      <c r="I224" s="149" t="s">
        <v>112</v>
      </c>
      <c r="J224" s="148">
        <f t="shared" si="6"/>
        <v>25000</v>
      </c>
      <c r="K224" s="149"/>
      <c r="L224" s="150">
        <v>44562</v>
      </c>
      <c r="M224" s="150">
        <v>44926</v>
      </c>
      <c r="N224" s="20" t="s">
        <v>27</v>
      </c>
      <c r="O224" s="42"/>
      <c r="P224" s="43"/>
      <c r="Q224" s="43"/>
      <c r="R224" s="43"/>
      <c r="S224" s="43"/>
      <c r="T224" s="44">
        <f>Babosdöbréte!T111+Bocfölde!T111+Böde!T111+Csatár!T111+Hottó!T111+Kiskutas!T111+Nagykutas!T111+Sárhida!T112+Teskánd!T113+Zalaegerszeg!T129</f>
        <v>25000</v>
      </c>
      <c r="U224" s="44"/>
      <c r="V224" s="44"/>
      <c r="W224" s="44"/>
      <c r="X224" s="44"/>
      <c r="Y224" s="44"/>
      <c r="Z224" s="44"/>
      <c r="AA224" s="44"/>
      <c r="AB224" s="44"/>
      <c r="AC224" s="45"/>
    </row>
    <row r="225" spans="1:29" s="152" customFormat="1" ht="120" x14ac:dyDescent="0.25">
      <c r="A225" s="145">
        <v>113</v>
      </c>
      <c r="B225" s="146"/>
      <c r="C225" s="154" t="s">
        <v>185</v>
      </c>
      <c r="D225" s="157" t="s">
        <v>186</v>
      </c>
      <c r="E225" s="76" t="s">
        <v>153</v>
      </c>
      <c r="F225" s="164" t="s">
        <v>154</v>
      </c>
      <c r="G225" s="157" t="s">
        <v>155</v>
      </c>
      <c r="H225" s="149"/>
      <c r="I225" s="149" t="s">
        <v>112</v>
      </c>
      <c r="J225" s="148">
        <f t="shared" si="6"/>
        <v>3000</v>
      </c>
      <c r="K225" s="149"/>
      <c r="L225" s="150">
        <v>46023</v>
      </c>
      <c r="M225" s="150">
        <v>46387</v>
      </c>
      <c r="N225" s="20" t="s">
        <v>27</v>
      </c>
      <c r="O225" s="42"/>
      <c r="P225" s="43"/>
      <c r="Q225" s="43"/>
      <c r="R225" s="43"/>
      <c r="S225" s="43"/>
      <c r="T225" s="44"/>
      <c r="U225" s="44"/>
      <c r="V225" s="44"/>
      <c r="W225" s="44"/>
      <c r="X225" s="44">
        <f>Babosdöbréte!X112+Bocfölde!X112+Böde!X112+Csatár!X112+Hottó!X112+Kiskutas!X112+Nagykutas!X112+Sárhida!X113+Teskánd!X114+Zalaegerszeg!X130</f>
        <v>3000</v>
      </c>
      <c r="Y225" s="44"/>
      <c r="Z225" s="44"/>
      <c r="AA225" s="44"/>
      <c r="AB225" s="44"/>
      <c r="AC225" s="45"/>
    </row>
    <row r="226" spans="1:29" s="152" customFormat="1" ht="120" x14ac:dyDescent="0.25">
      <c r="A226" s="145">
        <v>130</v>
      </c>
      <c r="B226" s="146"/>
      <c r="C226" s="154" t="s">
        <v>191</v>
      </c>
      <c r="D226" s="157" t="s">
        <v>192</v>
      </c>
      <c r="E226" s="76" t="s">
        <v>153</v>
      </c>
      <c r="F226" s="164" t="s">
        <v>154</v>
      </c>
      <c r="G226" s="157" t="s">
        <v>155</v>
      </c>
      <c r="H226" s="149"/>
      <c r="I226" s="149" t="s">
        <v>112</v>
      </c>
      <c r="J226" s="148">
        <f t="shared" si="6"/>
        <v>3000</v>
      </c>
      <c r="K226" s="149"/>
      <c r="L226" s="150">
        <v>46753</v>
      </c>
      <c r="M226" s="150">
        <v>47118</v>
      </c>
      <c r="N226" s="20" t="s">
        <v>27</v>
      </c>
      <c r="O226" s="42"/>
      <c r="P226" s="43"/>
      <c r="Q226" s="43"/>
      <c r="R226" s="43"/>
      <c r="S226" s="43"/>
      <c r="T226" s="44"/>
      <c r="U226" s="44"/>
      <c r="V226" s="44"/>
      <c r="W226" s="44"/>
      <c r="X226" s="44"/>
      <c r="Y226" s="44"/>
      <c r="Z226" s="44">
        <f>Babosdöbréte!Z113+Bocfölde!Z113+Böde!Z113+Csatár!Z113+Hottó!Z113+Kiskutas!Z113+Nagykutas!Z113+Sárhida!Z114+Teskánd!Z115+Zalaegerszeg!Z131</f>
        <v>3000</v>
      </c>
      <c r="AA226" s="44"/>
      <c r="AB226" s="44"/>
      <c r="AC226" s="45"/>
    </row>
    <row r="227" spans="1:29" x14ac:dyDescent="0.25">
      <c r="A227" s="1"/>
      <c r="B227" s="21"/>
      <c r="C227" s="2"/>
      <c r="D227" s="2"/>
      <c r="E227" s="2"/>
      <c r="F227" s="2"/>
      <c r="G227" s="2"/>
      <c r="H227" s="22"/>
      <c r="I227" s="22"/>
      <c r="J227" s="22"/>
      <c r="K227" s="22"/>
      <c r="L227" s="81"/>
      <c r="M227" s="81"/>
      <c r="N227" s="6"/>
      <c r="O227" s="42"/>
      <c r="P227" s="43"/>
      <c r="Q227" s="126"/>
      <c r="R227" s="126"/>
      <c r="S227" s="43"/>
      <c r="T227" s="44"/>
      <c r="U227" s="44"/>
      <c r="V227" s="44"/>
      <c r="W227" s="44"/>
      <c r="X227" s="44"/>
      <c r="Y227" s="44"/>
      <c r="Z227" s="44"/>
      <c r="AA227" s="44"/>
      <c r="AB227" s="44"/>
      <c r="AC227" s="45"/>
    </row>
    <row r="228" spans="1:29" s="23" customFormat="1" x14ac:dyDescent="0.25">
      <c r="A228" s="69"/>
      <c r="B228" s="70" t="s">
        <v>3</v>
      </c>
      <c r="C228" s="34"/>
      <c r="D228" s="34"/>
      <c r="E228" s="34"/>
      <c r="F228" s="34"/>
      <c r="G228" s="34"/>
      <c r="H228" s="71"/>
      <c r="I228" s="71"/>
      <c r="J228" s="71"/>
      <c r="K228" s="71"/>
      <c r="L228" s="86"/>
      <c r="M228" s="86"/>
      <c r="N228" s="73"/>
      <c r="O228" s="71"/>
      <c r="P228" s="71"/>
      <c r="Q228" s="129"/>
      <c r="R228" s="71"/>
      <c r="S228" s="71"/>
      <c r="T228" s="71"/>
      <c r="U228" s="71"/>
      <c r="V228" s="71"/>
      <c r="W228" s="71"/>
      <c r="X228" s="71"/>
      <c r="Y228" s="71"/>
      <c r="Z228" s="71"/>
      <c r="AA228" s="71"/>
      <c r="AB228" s="71"/>
      <c r="AC228" s="72"/>
    </row>
    <row r="229" spans="1:29" s="152" customFormat="1" ht="120" x14ac:dyDescent="0.25">
      <c r="A229" s="202">
        <v>32</v>
      </c>
      <c r="B229" s="146"/>
      <c r="C229" s="154" t="s">
        <v>124</v>
      </c>
      <c r="D229" s="156" t="s">
        <v>125</v>
      </c>
      <c r="E229" s="76" t="s">
        <v>109</v>
      </c>
      <c r="F229" s="76" t="s">
        <v>126</v>
      </c>
      <c r="G229" s="76" t="s">
        <v>127</v>
      </c>
      <c r="H229" s="149"/>
      <c r="I229" s="149" t="s">
        <v>66</v>
      </c>
      <c r="J229" s="148">
        <f>SUM(O229:AC229)</f>
        <v>674</v>
      </c>
      <c r="K229" s="149"/>
      <c r="L229" s="150">
        <v>42826</v>
      </c>
      <c r="M229" s="150">
        <v>43100</v>
      </c>
      <c r="N229" s="20" t="s">
        <v>25</v>
      </c>
      <c r="O229" s="160">
        <f>Babosdöbréte!O116</f>
        <v>674</v>
      </c>
      <c r="P229" s="161"/>
      <c r="Q229" s="161"/>
      <c r="R229" s="161"/>
      <c r="S229" s="161"/>
      <c r="T229" s="162"/>
      <c r="U229" s="162"/>
      <c r="V229" s="162"/>
      <c r="W229" s="162"/>
      <c r="X229" s="162"/>
      <c r="Y229" s="162"/>
      <c r="Z229" s="162"/>
      <c r="AA229" s="162"/>
      <c r="AB229" s="162"/>
      <c r="AC229" s="163"/>
    </row>
    <row r="230" spans="1:29" s="152" customFormat="1" ht="120" x14ac:dyDescent="0.25">
      <c r="A230" s="203"/>
      <c r="B230" s="146"/>
      <c r="C230" s="154" t="s">
        <v>124</v>
      </c>
      <c r="D230" s="156" t="s">
        <v>125</v>
      </c>
      <c r="E230" s="76" t="s">
        <v>109</v>
      </c>
      <c r="F230" s="76" t="s">
        <v>126</v>
      </c>
      <c r="G230" s="76" t="s">
        <v>127</v>
      </c>
      <c r="H230" s="149"/>
      <c r="I230" s="149" t="s">
        <v>66</v>
      </c>
      <c r="J230" s="148">
        <f>SUM(O230:AC230)</f>
        <v>728</v>
      </c>
      <c r="K230" s="149"/>
      <c r="L230" s="150">
        <v>43191</v>
      </c>
      <c r="M230" s="150">
        <v>43465</v>
      </c>
      <c r="N230" s="20" t="s">
        <v>26</v>
      </c>
      <c r="O230" s="160"/>
      <c r="P230" s="161">
        <f>Babosdöbréte!P117</f>
        <v>728</v>
      </c>
      <c r="Q230" s="161"/>
      <c r="R230" s="161"/>
      <c r="S230" s="161"/>
      <c r="T230" s="162"/>
      <c r="U230" s="162"/>
      <c r="V230" s="162"/>
      <c r="W230" s="162"/>
      <c r="X230" s="162"/>
      <c r="Y230" s="162"/>
      <c r="Z230" s="162"/>
      <c r="AA230" s="162"/>
      <c r="AB230" s="162"/>
      <c r="AC230" s="163"/>
    </row>
    <row r="231" spans="1:29" s="152" customFormat="1" ht="120" x14ac:dyDescent="0.25">
      <c r="A231" s="145">
        <v>69</v>
      </c>
      <c r="B231" s="146"/>
      <c r="C231" s="157" t="s">
        <v>156</v>
      </c>
      <c r="D231" s="156" t="s">
        <v>158</v>
      </c>
      <c r="E231" s="76" t="s">
        <v>146</v>
      </c>
      <c r="F231" s="76" t="s">
        <v>126</v>
      </c>
      <c r="G231" s="76" t="s">
        <v>127</v>
      </c>
      <c r="H231" s="149"/>
      <c r="I231" s="149" t="s">
        <v>93</v>
      </c>
      <c r="J231" s="148">
        <f>SUM(O231:AC231)</f>
        <v>3000</v>
      </c>
      <c r="K231" s="149"/>
      <c r="L231" s="150">
        <v>43556</v>
      </c>
      <c r="M231" s="150">
        <v>43830</v>
      </c>
      <c r="N231" s="20" t="s">
        <v>26</v>
      </c>
      <c r="O231" s="160"/>
      <c r="P231" s="161"/>
      <c r="Q231" s="161">
        <f>Zalaegerszeg!Q134</f>
        <v>3000</v>
      </c>
      <c r="R231" s="161"/>
      <c r="S231" s="161"/>
      <c r="T231" s="162"/>
      <c r="U231" s="162"/>
      <c r="V231" s="162"/>
      <c r="W231" s="162"/>
      <c r="X231" s="162"/>
      <c r="Y231" s="162"/>
      <c r="Z231" s="162"/>
      <c r="AA231" s="162"/>
      <c r="AB231" s="162"/>
      <c r="AC231" s="163"/>
    </row>
    <row r="232" spans="1:29" s="152" customFormat="1" ht="120" x14ac:dyDescent="0.25">
      <c r="A232" s="145">
        <v>114</v>
      </c>
      <c r="B232" s="146"/>
      <c r="C232" s="154" t="s">
        <v>187</v>
      </c>
      <c r="D232" s="156" t="s">
        <v>158</v>
      </c>
      <c r="E232" s="76" t="s">
        <v>109</v>
      </c>
      <c r="F232" s="76" t="s">
        <v>126</v>
      </c>
      <c r="G232" s="76" t="s">
        <v>127</v>
      </c>
      <c r="H232" s="149"/>
      <c r="I232" s="149" t="s">
        <v>112</v>
      </c>
      <c r="J232" s="148">
        <f>SUM(O232:AC232)</f>
        <v>3000</v>
      </c>
      <c r="K232" s="149"/>
      <c r="L232" s="150">
        <v>46113</v>
      </c>
      <c r="M232" s="150">
        <v>46387</v>
      </c>
      <c r="N232" s="20" t="s">
        <v>27</v>
      </c>
      <c r="O232" s="42"/>
      <c r="P232" s="43"/>
      <c r="Q232" s="43"/>
      <c r="R232" s="43"/>
      <c r="S232" s="43"/>
      <c r="T232" s="44"/>
      <c r="U232" s="44"/>
      <c r="V232" s="44"/>
      <c r="W232" s="44"/>
      <c r="X232" s="44">
        <f>Babosdöbréte!X118+Bocfölde!X116+Böde!X116+Csatár!X116+Hottó!X116+Kiskutas!X116+Nagykutas!X116+Sárhida!X117+Teskánd!X118+Zalaegerszeg!X135</f>
        <v>3000</v>
      </c>
      <c r="Y232" s="44"/>
      <c r="Z232" s="44"/>
      <c r="AA232" s="44"/>
      <c r="AB232" s="44"/>
      <c r="AC232" s="45"/>
    </row>
    <row r="233" spans="1:29" ht="15.75" thickBot="1" x14ac:dyDescent="0.3">
      <c r="A233" s="1"/>
      <c r="B233" s="90"/>
      <c r="C233" s="2"/>
      <c r="D233" s="2"/>
      <c r="E233" s="2"/>
      <c r="F233" s="2"/>
      <c r="G233" s="2"/>
      <c r="H233" s="22"/>
      <c r="I233" s="22"/>
      <c r="J233" s="22"/>
      <c r="K233" s="22"/>
      <c r="L233" s="81"/>
      <c r="M233" s="81"/>
      <c r="N233" s="6"/>
      <c r="O233" s="42"/>
      <c r="P233" s="43"/>
      <c r="Q233" s="126"/>
      <c r="R233" s="126"/>
      <c r="S233" s="43"/>
      <c r="T233" s="44"/>
      <c r="U233" s="44"/>
      <c r="V233" s="44"/>
      <c r="W233" s="44"/>
      <c r="X233" s="44"/>
      <c r="Y233" s="44"/>
      <c r="Z233" s="44"/>
      <c r="AA233" s="44"/>
      <c r="AB233" s="44"/>
      <c r="AC233" s="89"/>
    </row>
    <row r="234" spans="1:29" s="65" customFormat="1" ht="15.75" thickBot="1" x14ac:dyDescent="0.25">
      <c r="A234" s="58"/>
      <c r="B234" s="59" t="s">
        <v>0</v>
      </c>
      <c r="C234" s="59"/>
      <c r="D234" s="59"/>
      <c r="E234" s="59"/>
      <c r="F234" s="59"/>
      <c r="G234" s="59"/>
      <c r="H234" s="59"/>
      <c r="I234" s="59"/>
      <c r="J234" s="59">
        <f>SUM(J102:J233)</f>
        <v>1762022</v>
      </c>
      <c r="K234" s="59">
        <f>Babosdöbréte!K120+Bagod!K71+Becsvölgye!K69+Bocfölde!K118+Boncodfölde!K71+Böde!K118+Csatár!K118+Csonkahegyhát!K67+Dobronhegy!K68+Hagyárosbörönd!K71+Hottó!K118+Kávás!K71+Kiskutas!K118+Kispáli!K67+Kustánszeg!K69+Milejszeg!K68+Nagykutas!K118+Nagypáli!K68+Németfalu!K67+Pálfiszeg!K66+Sárhida!K119+Teskánd!K120+Zalaboldogfa!K71+Zalaegerszeg!K137+Zalaszentgyörgy!K71</f>
        <v>144783</v>
      </c>
      <c r="L234" s="59"/>
      <c r="M234" s="59"/>
      <c r="N234" s="60"/>
      <c r="O234" s="61">
        <f t="shared" ref="O234:AC234" si="7">SUM(O12:O233)</f>
        <v>136740.35</v>
      </c>
      <c r="P234" s="62">
        <f t="shared" si="7"/>
        <v>140079.35</v>
      </c>
      <c r="Q234" s="136">
        <f t="shared" si="7"/>
        <v>140186.35</v>
      </c>
      <c r="R234" s="136">
        <f t="shared" si="7"/>
        <v>140265.35</v>
      </c>
      <c r="S234" s="136">
        <f t="shared" si="7"/>
        <v>140265.35</v>
      </c>
      <c r="T234" s="63">
        <f t="shared" si="7"/>
        <v>140363.35</v>
      </c>
      <c r="U234" s="63">
        <f t="shared" si="7"/>
        <v>140363.35</v>
      </c>
      <c r="V234" s="63">
        <f t="shared" si="7"/>
        <v>141228.35</v>
      </c>
      <c r="W234" s="63">
        <f t="shared" si="7"/>
        <v>140363.35</v>
      </c>
      <c r="X234" s="63">
        <f t="shared" si="7"/>
        <v>140363.35</v>
      </c>
      <c r="Y234" s="63">
        <f t="shared" si="7"/>
        <v>140363.35</v>
      </c>
      <c r="Z234" s="63">
        <f t="shared" si="7"/>
        <v>140363.35</v>
      </c>
      <c r="AA234" s="63">
        <f t="shared" si="7"/>
        <v>140363.35</v>
      </c>
      <c r="AB234" s="63">
        <f t="shared" si="7"/>
        <v>140261.35</v>
      </c>
      <c r="AC234" s="64">
        <f t="shared" si="7"/>
        <v>139689.35</v>
      </c>
    </row>
    <row r="235" spans="1:29" ht="15.75" x14ac:dyDescent="0.25">
      <c r="K235" s="36" t="s">
        <v>59</v>
      </c>
    </row>
    <row r="236" spans="1:29" s="39" customFormat="1" ht="15.75" x14ac:dyDescent="0.25">
      <c r="K236" s="46"/>
      <c r="Q236" s="138"/>
      <c r="R236" s="138"/>
    </row>
    <row r="237" spans="1:29" s="39" customFormat="1" ht="60" x14ac:dyDescent="0.25">
      <c r="A237" s="47"/>
      <c r="B237" s="48" t="s">
        <v>35</v>
      </c>
      <c r="C237" s="49" t="s">
        <v>36</v>
      </c>
      <c r="K237" s="46"/>
      <c r="Q237" s="138"/>
      <c r="R237" s="138"/>
    </row>
    <row r="238" spans="1:29" s="39" customFormat="1" ht="15.75" x14ac:dyDescent="0.25">
      <c r="A238" s="50" t="s">
        <v>37</v>
      </c>
      <c r="B238" s="51" t="s">
        <v>60</v>
      </c>
      <c r="C238" s="52">
        <f>Babosdöbréte!C124+Bagod!C75+Becsvölgye!C73+Bocfölde!C122+Boncodfölde!C75+Böde!C122+Csatár!C122+Csonkahegyhát!C71+Dobronhegy!C72+Hagyárosbörönd!C75+Hottó!C122+Kávás!C75+Kiskutas!C122+Kispáli!C71+Kustánszeg!C73+Milejszeg!C72+Nagykutas!C122+Nagypáli!C72+Németfalu!C71+Pálfiszeg!C70+Sárhida!C123+Teskánd!C124+Zalaboldogfa!C75+Zalaegerszeg!C141+Zalaegerszeg!C142+Zalaszentgyörgy!C75</f>
        <v>144783</v>
      </c>
      <c r="K238" s="46"/>
      <c r="Q238" s="138"/>
      <c r="R238" s="138"/>
    </row>
    <row r="239" spans="1:29" s="39" customFormat="1" ht="15.75" x14ac:dyDescent="0.25">
      <c r="A239" s="200" t="s">
        <v>37</v>
      </c>
      <c r="B239" s="51" t="s">
        <v>294</v>
      </c>
      <c r="C239" s="52">
        <f>Zalaegerszeg!C142</f>
        <v>5520</v>
      </c>
      <c r="K239" s="46"/>
      <c r="Q239" s="138"/>
      <c r="R239" s="138"/>
    </row>
    <row r="240" spans="1:29" s="39" customFormat="1" ht="15.75" x14ac:dyDescent="0.25">
      <c r="A240" s="50" t="s">
        <v>38</v>
      </c>
      <c r="B240" s="51" t="s">
        <v>61</v>
      </c>
      <c r="C240" s="52">
        <f>Babosdöbréte!C125+Bagod!C76+Becsvölgye!C74+Bocfölde!C123+Boncodfölde!C76+Böde!C123+Csatár!C123+Csonkahegyhát!C72+Dobronhegy!C73+Hagyárosbörönd!C76+Hottó!C123+Kávás!C76+Kiskutas!C123+Kispáli!C72+Kustánszeg!C74+Milejszeg!C73+Nagykutas!C123+Nagypáli!C73+Németfalu!C72+Pálfiszeg!C71+Sárhida!C124+Teskánd!C125+Zalaboldogfa!C76+Zalaegerszeg!C143+Zalaszentgyörgy!C76</f>
        <v>579132</v>
      </c>
      <c r="K240" s="46"/>
      <c r="Q240" s="138"/>
      <c r="R240" s="138"/>
    </row>
    <row r="241" spans="1:18" s="39" customFormat="1" ht="15.75" thickBot="1" x14ac:dyDescent="0.3">
      <c r="A241" s="53" t="s">
        <v>39</v>
      </c>
      <c r="B241" s="54" t="s">
        <v>62</v>
      </c>
      <c r="C241" s="55">
        <f>Babosdöbréte!C126+Bagod!C77+Becsvölgye!C75+Bocfölde!C124+Boncodfölde!C77+Böde!C124+Csatár!C124+Csonkahegyhát!C73+Dobronhegy!C74+Hagyárosbörönd!C77+Hottó!C124+Kávás!C77+Kiskutas!C124+Kispáli!C73+Kustánszeg!C75+Milejszeg!C74+Nagykutas!C124+Nagypáli!C74+Németfalu!C73+Pálfiszeg!C72+Sárhida!C125+Teskánd!C126+Zalaboldogfa!C77+Zalaegerszeg!C144+Zalaszentgyörgy!C77</f>
        <v>1447830</v>
      </c>
      <c r="Q241" s="138"/>
      <c r="R241" s="138"/>
    </row>
    <row r="242" spans="1:18" s="39" customFormat="1" x14ac:dyDescent="0.25">
      <c r="A242" s="56"/>
      <c r="B242" s="57"/>
      <c r="C242" s="57"/>
      <c r="Q242" s="138"/>
      <c r="R242" s="138"/>
    </row>
    <row r="245" spans="1:18" x14ac:dyDescent="0.25">
      <c r="B245" s="27"/>
    </row>
    <row r="246" spans="1:18" x14ac:dyDescent="0.25">
      <c r="B246" s="28"/>
    </row>
    <row r="247" spans="1:18" x14ac:dyDescent="0.25">
      <c r="B247" s="28"/>
    </row>
    <row r="248" spans="1:18" x14ac:dyDescent="0.25">
      <c r="B248" s="28"/>
    </row>
    <row r="249" spans="1:18" x14ac:dyDescent="0.25">
      <c r="B249" s="28"/>
    </row>
    <row r="251" spans="1:18" x14ac:dyDescent="0.25">
      <c r="B251" s="29"/>
    </row>
    <row r="259" spans="2:2" x14ac:dyDescent="0.25">
      <c r="B259" s="29"/>
    </row>
  </sheetData>
  <mergeCells count="61">
    <mergeCell ref="H9:H11"/>
    <mergeCell ref="Z10:Z11"/>
    <mergeCell ref="V10:V11"/>
    <mergeCell ref="AA10:AA11"/>
    <mergeCell ref="P10:P11"/>
    <mergeCell ref="Q10:Q11"/>
    <mergeCell ref="Y10:Y11"/>
    <mergeCell ref="I9:I11"/>
    <mergeCell ref="L9:M9"/>
    <mergeCell ref="O9:AC9"/>
    <mergeCell ref="AC10:AC11"/>
    <mergeCell ref="S10:S11"/>
    <mergeCell ref="T10:T11"/>
    <mergeCell ref="U10:U11"/>
    <mergeCell ref="W10:W11"/>
    <mergeCell ref="R10:R11"/>
    <mergeCell ref="K4:Q4"/>
    <mergeCell ref="R4:AC4"/>
    <mergeCell ref="A5:J5"/>
    <mergeCell ref="A8:C8"/>
    <mergeCell ref="A7:J7"/>
    <mergeCell ref="A4:J4"/>
    <mergeCell ref="K5:Q5"/>
    <mergeCell ref="R5:AC5"/>
    <mergeCell ref="R6:AC6"/>
    <mergeCell ref="A6:J6"/>
    <mergeCell ref="K6:Q6"/>
    <mergeCell ref="K7:Q7"/>
    <mergeCell ref="R7:AC7"/>
    <mergeCell ref="A1:AC1"/>
    <mergeCell ref="A2:AC2"/>
    <mergeCell ref="A3:J3"/>
    <mergeCell ref="K3:Q3"/>
    <mergeCell ref="R3:AC3"/>
    <mergeCell ref="A229:A230"/>
    <mergeCell ref="A221:A222"/>
    <mergeCell ref="A43:A44"/>
    <mergeCell ref="A45:A46"/>
    <mergeCell ref="A47:A48"/>
    <mergeCell ref="A49:A50"/>
    <mergeCell ref="A55:A56"/>
    <mergeCell ref="A53:A54"/>
    <mergeCell ref="A59:A60"/>
    <mergeCell ref="A57:A58"/>
    <mergeCell ref="A51:A52"/>
    <mergeCell ref="L10:L11"/>
    <mergeCell ref="A78:C78"/>
    <mergeCell ref="A100:C100"/>
    <mergeCell ref="AB10:AB11"/>
    <mergeCell ref="O10:O11"/>
    <mergeCell ref="K9:K11"/>
    <mergeCell ref="N10:N11"/>
    <mergeCell ref="X10:X11"/>
    <mergeCell ref="E10:E11"/>
    <mergeCell ref="A9:A11"/>
    <mergeCell ref="B9:D10"/>
    <mergeCell ref="E9:G9"/>
    <mergeCell ref="G10:G11"/>
    <mergeCell ref="F10:F11"/>
    <mergeCell ref="M10:M11"/>
    <mergeCell ref="J10:J1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26</vt:i4>
      </vt:variant>
    </vt:vector>
  </HeadingPairs>
  <TitlesOfParts>
    <vt:vector size="26" baseType="lpstr"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Sárhida</vt:lpstr>
      <vt:lpstr>Teskánd</vt:lpstr>
      <vt:lpstr>Zalaboldogfa</vt:lpstr>
      <vt:lpstr>Zalaegerszeg</vt:lpstr>
      <vt:lpstr>Zalaszentgyörgy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Lahocsinszky Róbert</cp:lastModifiedBy>
  <cp:lastPrinted>2015-05-14T08:41:05Z</cp:lastPrinted>
  <dcterms:created xsi:type="dcterms:W3CDTF">2014-07-08T06:33:44Z</dcterms:created>
  <dcterms:modified xsi:type="dcterms:W3CDTF">2017-09-28T12:05:17Z</dcterms:modified>
  <cp:category>települések</cp:category>
</cp:coreProperties>
</file>