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adrienn" algorithmName="SHA-512" hashValue="wg+rtDXKTnqgN+J5FlPyRyo8/kwsmR33iZpkCuIu6lAJHTLQ1eytN5AmAXYN7ErOyqz32Y7yoHKXVRKFH3xkzA==" saltValue="vIJuxKaoDFqSyu2Tx31y6A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Ivóvíz\2021\1_bérleti\Zalaegerszeg\"/>
    </mc:Choice>
  </mc:AlternateContent>
  <bookViews>
    <workbookView xWindow="60" yWindow="1485" windowWidth="19410" windowHeight="8475" tabRatio="647" firstSheet="15" activeTab="25"/>
  </bookViews>
  <sheets>
    <sheet name="Babosdöbréte" sheetId="81" r:id="rId1"/>
    <sheet name="Bagod" sheetId="99" r:id="rId2"/>
    <sheet name="Becsvölgye" sheetId="105" r:id="rId3"/>
    <sheet name="Bocfölde" sheetId="83" r:id="rId4"/>
    <sheet name="Boncodfölde" sheetId="100" r:id="rId5"/>
    <sheet name="Böde" sheetId="82" r:id="rId6"/>
    <sheet name="Csatár" sheetId="85" r:id="rId7"/>
    <sheet name="Csonkahegyhát" sheetId="109" r:id="rId8"/>
    <sheet name="Dobronhegy" sheetId="110" r:id="rId9"/>
    <sheet name="Hagyárosbörönd" sheetId="101" r:id="rId10"/>
    <sheet name="Hottó" sheetId="86" r:id="rId11"/>
    <sheet name="Kávás" sheetId="102" r:id="rId12"/>
    <sheet name="Kiskutas" sheetId="87" r:id="rId13"/>
    <sheet name="Kispáli" sheetId="108" r:id="rId14"/>
    <sheet name="Kustánszeg" sheetId="106" r:id="rId15"/>
    <sheet name="Milejszeg" sheetId="111" r:id="rId16"/>
    <sheet name="Nagykutas" sheetId="88" r:id="rId17"/>
    <sheet name="Nagypáli" sheetId="115" r:id="rId18"/>
    <sheet name="Németfalu" sheetId="112" r:id="rId19"/>
    <sheet name="Pálfiszeg" sheetId="113" r:id="rId20"/>
    <sheet name="Sárhida" sheetId="89" r:id="rId21"/>
    <sheet name="Teskánd" sheetId="90" r:id="rId22"/>
    <sheet name="Zalaboldogfa" sheetId="103" r:id="rId23"/>
    <sheet name="Zalaegerszeg" sheetId="91" r:id="rId24"/>
    <sheet name="Zalaszentgyörgy" sheetId="104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X35" i="84" l="1"/>
  <c r="N35" i="84"/>
  <c r="M35" i="84"/>
  <c r="L35" i="84"/>
  <c r="J35" i="84"/>
  <c r="I35" i="84"/>
  <c r="D35" i="84"/>
  <c r="C35" i="84"/>
  <c r="J35" i="91"/>
  <c r="B64" i="91" l="1"/>
  <c r="C69" i="84"/>
  <c r="O34" i="84" l="1"/>
  <c r="J34" i="91"/>
  <c r="O61" i="115"/>
  <c r="O61" i="108"/>
  <c r="O61" i="109"/>
  <c r="O61" i="105"/>
  <c r="O61" i="99"/>
  <c r="O61" i="81"/>
  <c r="P44" i="84" l="1"/>
  <c r="N44" i="84"/>
  <c r="M44" i="84"/>
  <c r="L44" i="84"/>
  <c r="I44" i="84"/>
  <c r="D44" i="84"/>
  <c r="C44" i="84"/>
  <c r="O43" i="84"/>
  <c r="N43" i="84"/>
  <c r="M43" i="84"/>
  <c r="L43" i="84"/>
  <c r="I43" i="84"/>
  <c r="D43" i="84"/>
  <c r="C43" i="84"/>
  <c r="A43" i="84"/>
  <c r="N34" i="84"/>
  <c r="M34" i="84"/>
  <c r="L34" i="84"/>
  <c r="J34" i="84"/>
  <c r="I34" i="84"/>
  <c r="D34" i="84"/>
  <c r="C34" i="84"/>
  <c r="J44" i="91"/>
  <c r="J44" i="84" s="1"/>
  <c r="J43" i="91"/>
  <c r="J43" i="84" s="1"/>
  <c r="K60" i="91" l="1"/>
  <c r="K61" i="88"/>
  <c r="K61" i="87"/>
  <c r="K61" i="89"/>
  <c r="K61" i="83" l="1"/>
  <c r="K64" i="84" s="1"/>
  <c r="C68" i="84" l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B67" i="115" s="1"/>
  <c r="S61" i="115"/>
  <c r="R61" i="115"/>
  <c r="Q61" i="115"/>
  <c r="P61" i="115"/>
  <c r="B66" i="115" s="1"/>
  <c r="B65" i="115"/>
  <c r="J61" i="115"/>
  <c r="J37" i="115"/>
  <c r="J20" i="115"/>
  <c r="C66" i="115" l="1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6" i="102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7" i="104" l="1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8" i="91" l="1"/>
  <c r="C65" i="90"/>
  <c r="C67" i="90" s="1"/>
  <c r="J37" i="90"/>
  <c r="J37" i="89"/>
  <c r="J37" i="88"/>
  <c r="U60" i="91" l="1"/>
  <c r="AC60" i="91"/>
  <c r="R60" i="91"/>
  <c r="O60" i="91"/>
  <c r="S60" i="91"/>
  <c r="W60" i="91"/>
  <c r="AA60" i="91"/>
  <c r="P60" i="91"/>
  <c r="T60" i="91"/>
  <c r="X60" i="91"/>
  <c r="AB60" i="91"/>
  <c r="Q60" i="91"/>
  <c r="Y60" i="91"/>
  <c r="J20" i="91"/>
  <c r="J60" i="91" s="1"/>
  <c r="V60" i="91"/>
  <c r="Z60" i="9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C70" i="84"/>
  <c r="J20" i="88"/>
  <c r="Q61" i="90"/>
  <c r="C66" i="90"/>
  <c r="P61" i="88"/>
  <c r="B66" i="88" s="1"/>
  <c r="J37" i="87"/>
  <c r="B67" i="90" l="1"/>
  <c r="B66" i="90"/>
  <c r="B66" i="89"/>
  <c r="B67" i="89"/>
  <c r="B67" i="88"/>
  <c r="B65" i="91"/>
  <c r="B66" i="91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s="1"/>
  <c r="B67" i="87" l="1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B66" i="85" s="1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8" i="84"/>
  <c r="J20" i="86"/>
  <c r="J61" i="86"/>
  <c r="J37" i="86"/>
  <c r="J37" i="82"/>
  <c r="B67" i="86" l="1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0" i="84" l="1"/>
  <c r="J64" i="84" s="1"/>
  <c r="C65" i="85" l="1"/>
  <c r="R61" i="81" l="1"/>
  <c r="R64" i="84"/>
  <c r="U61" i="81"/>
  <c r="U64" i="84"/>
  <c r="AA61" i="81"/>
  <c r="AA64" i="84"/>
  <c r="W61" i="81"/>
  <c r="W64" i="84"/>
  <c r="B65" i="81"/>
  <c r="Q61" i="81"/>
  <c r="Q64" i="84"/>
  <c r="Z61" i="81"/>
  <c r="Z64" i="84"/>
  <c r="V61" i="81"/>
  <c r="V64" i="84"/>
  <c r="P61" i="81"/>
  <c r="P64" i="84"/>
  <c r="T61" i="81"/>
  <c r="T64" i="84"/>
  <c r="Y61" i="81"/>
  <c r="Y64" i="84"/>
  <c r="S61" i="81"/>
  <c r="S64" i="84"/>
  <c r="AB61" i="81"/>
  <c r="AB64" i="84"/>
  <c r="X61" i="81"/>
  <c r="X64" i="84"/>
  <c r="AC61" i="81"/>
  <c r="AC64" i="84"/>
  <c r="C66" i="85"/>
  <c r="C67" i="85"/>
  <c r="B67" i="81" l="1"/>
  <c r="B66" i="81"/>
  <c r="B70" i="84"/>
  <c r="B69" i="84"/>
  <c r="O64" i="84"/>
  <c r="B68" i="84" s="1"/>
  <c r="C65" i="82"/>
  <c r="C66" i="82" l="1"/>
  <c r="C65" i="81"/>
  <c r="C66" i="81" l="1"/>
  <c r="C67" i="82"/>
  <c r="C67" i="81"/>
  <c r="J37" i="81" l="1"/>
  <c r="J20" i="81"/>
  <c r="C66" i="89"/>
  <c r="C67" i="89"/>
  <c r="C66" i="87"/>
  <c r="C67" i="87" l="1"/>
</calcChain>
</file>

<file path=xl/sharedStrings.xml><?xml version="1.0" encoding="utf-8"?>
<sst xmlns="http://schemas.openxmlformats.org/spreadsheetml/2006/main" count="2015" uniqueCount="99">
  <si>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</si>
  <si>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</si>
  <si>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</si>
  <si>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</si>
  <si>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</si>
  <si>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</si>
  <si>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</si>
  <si>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</si>
  <si>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</si>
  <si>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</si>
  <si>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</si>
  <si>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</si>
  <si>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</si>
  <si>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</si>
  <si>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</si>
  <si>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</si>
  <si>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</si>
  <si>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</si>
  <si>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</si>
  <si>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</si>
  <si>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</si>
  <si>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</si>
  <si>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</si>
  <si>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</si>
  <si>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</si>
  <si>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</si>
  <si>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</si>
  <si>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</si>
  <si>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</si>
  <si>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</si>
  <si>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</si>
  <si>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</si>
  <si>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</si>
  <si>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</si>
  <si>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</si>
  <si>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</si>
  <si>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</si>
  <si>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</si>
  <si>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</si>
  <si>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</si>
  <si>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</si>
  <si>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</si>
  <si>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</si>
  <si>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</si>
  <si>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</si>
  <si>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</si>
  <si>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</si>
  <si>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</si>
  <si>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</si>
  <si>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</si>
  <si>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</si>
  <si>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</si>
  <si>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</si>
  <si>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</si>
  <si>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</si>
  <si>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BABOSDÖBRÉTE, BOCFÖLDE, BÖDE, CSATÁR, HOTTÓ, KISKUTAS, NAGYKUTAS, SÁRHIDA, TESKÁND, ZALAEGERSZEG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</si>
  <si>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</si>
  <si>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</si>
  <si>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</si>
  <si>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</si>
  <si>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</si>
  <si>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</si>
  <si>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</si>
  <si>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</si>
  <si>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</si>
  <si>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</si>
  <si>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</si>
  <si>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</si>
  <si>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</si>
  <si>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</si>
  <si>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</si>
  <si>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</si>
  <si>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</si>
  <si>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</si>
  <si>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</si>
  <si>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</si>
  <si>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</si>
  <si>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</si>
  <si>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</si>
  <si>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</si>
  <si>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rövid</t>
  </si>
  <si>
    <t>11-32054-1-025-01-14</t>
  </si>
  <si>
    <t>Zalaegerszeg Keleti vízbázisról ellátott települések</t>
  </si>
  <si>
    <t>ivóvízminőség javítása és vízellátásának fejlesztése</t>
  </si>
  <si>
    <t>KEHOP pályázati forrás</t>
  </si>
  <si>
    <t>Jelenleg beruházási igény nem ismert.</t>
  </si>
  <si>
    <t>Tervezett feladatok nettó költsége a teljes ütem tekintetében (eFt)</t>
  </si>
  <si>
    <t>Forrás megnevezése a teljes ütem tekintetében</t>
  </si>
  <si>
    <t>közép</t>
  </si>
  <si>
    <t>Nyugat- és Dél-Dúnántúli ivóvízminőség-javító program</t>
  </si>
  <si>
    <t>Gördülő fejlesztési terv a 2021 - 2035 időszakra</t>
  </si>
  <si>
    <t>Forrás       2021 évre</t>
  </si>
  <si>
    <t>Fejlesztési díj (2021)</t>
  </si>
  <si>
    <t>Fejlesztési díj (2022-2025)</t>
  </si>
  <si>
    <t>Fejlesztési díj (2026-2035)</t>
  </si>
  <si>
    <t>2021 évre a forrás biztosított</t>
  </si>
  <si>
    <t>2021 évre a fejlesztési forrás biztosított</t>
  </si>
  <si>
    <t>É-i vízbázis és vízműtelep kiépítése</t>
  </si>
  <si>
    <t>hosszú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</si>
</sst>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29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3" xfId="1" applyNumberFormat="1" applyFont="1" applyBorder="1"/>
    <xf numFmtId="164" fontId="3" fillId="0" borderId="24" xfId="1" applyNumberFormat="1" applyFont="1" applyBorder="1"/>
    <xf numFmtId="164" fontId="5" fillId="0" borderId="24" xfId="2" applyNumberFormat="1" applyFont="1" applyBorder="1"/>
    <xf numFmtId="3" fontId="13" fillId="3" borderId="24" xfId="0" applyNumberFormat="1" applyFont="1" applyFill="1" applyBorder="1" applyAlignment="1">
      <alignment horizontal="center" vertical="center"/>
    </xf>
    <xf numFmtId="3" fontId="13" fillId="4" borderId="24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3" fontId="13" fillId="5" borderId="25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4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3" xfId="1" applyNumberFormat="1" applyFont="1" applyBorder="1"/>
    <xf numFmtId="164" fontId="2" fillId="0" borderId="24" xfId="0" applyNumberFormat="1" applyFont="1" applyBorder="1"/>
    <xf numFmtId="3" fontId="13" fillId="3" borderId="24" xfId="0" applyNumberFormat="1" applyFont="1" applyFill="1" applyBorder="1" applyAlignment="1">
      <alignment vertical="center"/>
    </xf>
    <xf numFmtId="3" fontId="13" fillId="4" borderId="24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3" xfId="1" applyNumberFormat="1" applyFont="1" applyFill="1" applyBorder="1" applyAlignment="1">
      <alignment horizontal="center"/>
    </xf>
    <xf numFmtId="164" fontId="3" fillId="0" borderId="24" xfId="1" applyNumberFormat="1" applyFont="1" applyFill="1" applyBorder="1" applyAlignment="1">
      <alignment horizontal="left"/>
    </xf>
    <xf numFmtId="164" fontId="4" fillId="0" borderId="24" xfId="1" applyNumberFormat="1" applyFont="1" applyFill="1" applyBorder="1"/>
    <xf numFmtId="164" fontId="3" fillId="0" borderId="24" xfId="1" applyNumberFormat="1" applyFont="1" applyFill="1" applyBorder="1"/>
    <xf numFmtId="14" fontId="4" fillId="0" borderId="24" xfId="1" applyNumberFormat="1" applyFont="1" applyFill="1" applyBorder="1"/>
    <xf numFmtId="3" fontId="0" fillId="3" borderId="24" xfId="0" applyNumberFormat="1" applyFont="1" applyFill="1" applyBorder="1" applyAlignment="1">
      <alignment vertical="center"/>
    </xf>
    <xf numFmtId="3" fontId="0" fillId="4" borderId="24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0" fillId="5" borderId="25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6" borderId="3" xfId="1" applyNumberFormat="1" applyFont="1" applyFill="1" applyBorder="1"/>
    <xf numFmtId="164" fontId="16" fillId="0" borderId="10" xfId="0" applyNumberFormat="1" applyFont="1" applyBorder="1" applyAlignment="1"/>
    <xf numFmtId="3" fontId="16" fillId="4" borderId="24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4" borderId="5" xfId="0" applyNumberFormat="1" applyFont="1" applyFill="1" applyBorder="1" applyAlignment="1">
      <alignment vertical="center"/>
    </xf>
    <xf numFmtId="3" fontId="15" fillId="4" borderId="24" xfId="0" applyNumberFormat="1" applyFont="1" applyFill="1" applyBorder="1" applyAlignment="1">
      <alignment vertical="center"/>
    </xf>
    <xf numFmtId="3" fontId="16" fillId="4" borderId="24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17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3" fontId="0" fillId="4" borderId="22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vertical="center"/>
    </xf>
    <xf numFmtId="14" fontId="4" fillId="0" borderId="3" xfId="1" applyNumberFormat="1" applyFont="1" applyBorder="1" applyAlignment="1">
      <alignment vertical="center"/>
    </xf>
    <xf numFmtId="164" fontId="4" fillId="0" borderId="3" xfId="1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/>
    </xf>
    <xf numFmtId="14" fontId="4" fillId="0" borderId="3" xfId="1" applyNumberFormat="1" applyFont="1" applyFill="1" applyBorder="1" applyAlignment="1">
      <alignment horizontal="center"/>
    </xf>
    <xf numFmtId="3" fontId="0" fillId="3" borderId="3" xfId="0" applyNumberFormat="1" applyFont="1" applyFill="1" applyBorder="1" applyAlignment="1">
      <alignment horizontal="right"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5" fillId="0" borderId="0" xfId="0" applyNumberFormat="1" applyFont="1" applyBorder="1" applyAlignment="1">
      <alignment wrapText="1"/>
    </xf>
    <xf numFmtId="3" fontId="11" fillId="0" borderId="1" xfId="0" applyNumberFormat="1" applyFont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0" xfId="1" applyNumberFormat="1" applyFont="1" applyAlignment="1">
      <alignment horizont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7" borderId="5" xfId="0" applyFill="1" applyBorder="1" applyAlignment="1">
      <alignment horizont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13" fillId="0" borderId="26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6" fillId="0" borderId="9" xfId="2" applyNumberFormat="1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 wrapText="1"/>
    </xf>
    <xf numFmtId="164" fontId="0" fillId="0" borderId="27" xfId="0" applyNumberFormat="1" applyBorder="1" applyAlignment="1">
      <alignment horizontal="center" wrapText="1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3" fontId="15" fillId="4" borderId="3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19" zoomScale="60" zoomScaleNormal="60" workbookViewId="0">
      <selection activeCell="F65" sqref="F6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44</v>
      </c>
      <c r="L3" s="174"/>
      <c r="M3" s="174"/>
      <c r="N3" s="174"/>
      <c r="O3" s="174"/>
      <c r="P3" s="174"/>
      <c r="Q3" s="174"/>
      <c r="R3" s="191" t="s">
        <v>75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38" t="s">
        <v>14</v>
      </c>
      <c r="K9" s="208" t="s">
        <v>91</v>
      </c>
      <c r="L9" s="208" t="s">
        <v>15</v>
      </c>
      <c r="M9" s="208"/>
      <c r="N9" s="38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A9:A11"/>
    <mergeCell ref="G10:G11"/>
    <mergeCell ref="M10:M11"/>
    <mergeCell ref="B9:D10"/>
    <mergeCell ref="E9:G9"/>
    <mergeCell ref="H9:H11"/>
    <mergeCell ref="E10:E11"/>
    <mergeCell ref="F10:F11"/>
    <mergeCell ref="R5:AC5"/>
    <mergeCell ref="Q10:Q11"/>
    <mergeCell ref="R7:AC7"/>
    <mergeCell ref="R10:R11"/>
    <mergeCell ref="AA10:AA11"/>
    <mergeCell ref="A1:AC1"/>
    <mergeCell ref="A2:AC2"/>
    <mergeCell ref="A3:J3"/>
    <mergeCell ref="K3:Q3"/>
    <mergeCell ref="R3:AC3"/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31" zoomScale="60" zoomScaleNormal="60" workbookViewId="0">
      <selection activeCell="E66" sqref="E6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58</v>
      </c>
      <c r="L3" s="174"/>
      <c r="M3" s="174"/>
      <c r="N3" s="174"/>
      <c r="O3" s="174"/>
      <c r="P3" s="174"/>
      <c r="Q3" s="174"/>
      <c r="R3" s="174" t="s">
        <v>59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32" t="s">
        <v>14</v>
      </c>
      <c r="K9" s="208" t="s">
        <v>91</v>
      </c>
      <c r="L9" s="208" t="s">
        <v>15</v>
      </c>
      <c r="M9" s="208"/>
      <c r="N9" s="132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31" zoomScale="60" zoomScaleNormal="60" workbookViewId="0">
      <selection activeCell="E67" sqref="E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65</v>
      </c>
      <c r="L3" s="174"/>
      <c r="M3" s="174"/>
      <c r="N3" s="174"/>
      <c r="O3" s="174"/>
      <c r="P3" s="174"/>
      <c r="Q3" s="174"/>
      <c r="R3" s="174" t="s">
        <v>57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45" t="s">
        <v>14</v>
      </c>
      <c r="K9" s="208" t="s">
        <v>91</v>
      </c>
      <c r="L9" s="208" t="s">
        <v>15</v>
      </c>
      <c r="M9" s="208"/>
      <c r="N9" s="145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9" zoomScale="60" zoomScaleNormal="60" workbookViewId="0">
      <selection activeCell="F66" sqref="F6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45</v>
      </c>
      <c r="L3" s="174"/>
      <c r="M3" s="174"/>
      <c r="N3" s="174"/>
      <c r="O3" s="174"/>
      <c r="P3" s="174"/>
      <c r="Q3" s="174"/>
      <c r="R3" s="191" t="s">
        <v>78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86" t="s">
        <v>14</v>
      </c>
      <c r="K9" s="208" t="s">
        <v>91</v>
      </c>
      <c r="L9" s="208" t="s">
        <v>15</v>
      </c>
      <c r="M9" s="208"/>
      <c r="N9" s="130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120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62">
        <f>SUM(O61)</f>
        <v>0</v>
      </c>
      <c r="C65" s="50">
        <v>120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70" spans="1:11" x14ac:dyDescent="0.25">
      <c r="B70" s="165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2" zoomScale="60" zoomScaleNormal="60" workbookViewId="0">
      <selection activeCell="F67" sqref="F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60</v>
      </c>
      <c r="L3" s="174"/>
      <c r="M3" s="174"/>
      <c r="N3" s="174"/>
      <c r="O3" s="174"/>
      <c r="P3" s="174"/>
      <c r="Q3" s="174"/>
      <c r="R3" s="174" t="s">
        <v>59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32" t="s">
        <v>14</v>
      </c>
      <c r="K9" s="208" t="s">
        <v>91</v>
      </c>
      <c r="L9" s="208" t="s">
        <v>15</v>
      </c>
      <c r="M9" s="208"/>
      <c r="N9" s="132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9" zoomScale="60" zoomScaleNormal="60" workbookViewId="0">
      <selection activeCell="F66" sqref="F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46</v>
      </c>
      <c r="L3" s="174"/>
      <c r="M3" s="174"/>
      <c r="N3" s="174"/>
      <c r="O3" s="174"/>
      <c r="P3" s="174"/>
      <c r="Q3" s="174"/>
      <c r="R3" s="191" t="s">
        <v>77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86" t="s">
        <v>14</v>
      </c>
      <c r="K9" s="208" t="s">
        <v>91</v>
      </c>
      <c r="L9" s="208" t="s">
        <v>15</v>
      </c>
      <c r="M9" s="208"/>
      <c r="N9" s="130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8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9" zoomScale="60" zoomScaleNormal="60" workbookViewId="0">
      <selection activeCell="E64" sqref="E6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47</v>
      </c>
      <c r="L3" s="174"/>
      <c r="M3" s="174"/>
      <c r="N3" s="174"/>
      <c r="O3" s="174"/>
      <c r="P3" s="174"/>
      <c r="Q3" s="174"/>
      <c r="R3" s="191" t="s">
        <v>77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86" t="s">
        <v>14</v>
      </c>
      <c r="K9" s="208" t="s">
        <v>91</v>
      </c>
      <c r="L9" s="208" t="s">
        <v>15</v>
      </c>
      <c r="M9" s="208"/>
      <c r="N9" s="130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22" zoomScale="60" zoomScaleNormal="60" workbookViewId="0">
      <selection activeCell="F66" sqref="F6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69</v>
      </c>
      <c r="L3" s="174"/>
      <c r="M3" s="174"/>
      <c r="N3" s="174"/>
      <c r="O3" s="174"/>
      <c r="P3" s="174"/>
      <c r="Q3" s="174"/>
      <c r="R3" s="174" t="s">
        <v>57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45" t="s">
        <v>14</v>
      </c>
      <c r="K9" s="208" t="s">
        <v>91</v>
      </c>
      <c r="L9" s="208" t="s">
        <v>15</v>
      </c>
      <c r="M9" s="208"/>
      <c r="N9" s="145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9" zoomScale="60" zoomScaleNormal="60" workbookViewId="0">
      <selection activeCell="E65" sqref="E6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70</v>
      </c>
      <c r="L3" s="174"/>
      <c r="M3" s="174"/>
      <c r="N3" s="174"/>
      <c r="O3" s="174"/>
      <c r="P3" s="174"/>
      <c r="Q3" s="174"/>
      <c r="R3" s="174" t="s">
        <v>57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45" t="s">
        <v>14</v>
      </c>
      <c r="K9" s="208" t="s">
        <v>91</v>
      </c>
      <c r="L9" s="208" t="s">
        <v>15</v>
      </c>
      <c r="M9" s="208"/>
      <c r="N9" s="145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2" zoomScale="60" zoomScaleNormal="60" workbookViewId="0">
      <selection activeCell="F65" sqref="F6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61</v>
      </c>
      <c r="L3" s="174"/>
      <c r="M3" s="174"/>
      <c r="N3" s="174"/>
      <c r="O3" s="174"/>
      <c r="P3" s="174"/>
      <c r="Q3" s="174"/>
      <c r="R3" s="174" t="s">
        <v>59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215" t="s">
        <v>76</v>
      </c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7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32" t="s">
        <v>14</v>
      </c>
      <c r="K9" s="208" t="s">
        <v>91</v>
      </c>
      <c r="L9" s="208" t="s">
        <v>15</v>
      </c>
      <c r="M9" s="208"/>
      <c r="N9" s="132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2" zoomScale="60" zoomScaleNormal="60" workbookViewId="0">
      <selection activeCell="F66" sqref="F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48</v>
      </c>
      <c r="L3" s="174"/>
      <c r="M3" s="174"/>
      <c r="N3" s="174"/>
      <c r="O3" s="174"/>
      <c r="P3" s="174"/>
      <c r="Q3" s="174"/>
      <c r="R3" s="191" t="s">
        <v>75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86" t="s">
        <v>14</v>
      </c>
      <c r="K9" s="208" t="s">
        <v>91</v>
      </c>
      <c r="L9" s="208" t="s">
        <v>15</v>
      </c>
      <c r="M9" s="208"/>
      <c r="N9" s="130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5" zoomScale="60" zoomScaleNormal="60" workbookViewId="0">
      <selection activeCell="E67" sqref="E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62</v>
      </c>
      <c r="L3" s="174"/>
      <c r="M3" s="174"/>
      <c r="N3" s="174"/>
      <c r="O3" s="174"/>
      <c r="P3" s="174"/>
      <c r="Q3" s="174"/>
      <c r="R3" s="174" t="s">
        <v>59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215" t="s">
        <v>76</v>
      </c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7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32" t="s">
        <v>14</v>
      </c>
      <c r="K9" s="208" t="s">
        <v>91</v>
      </c>
      <c r="L9" s="208" t="s">
        <v>15</v>
      </c>
      <c r="M9" s="208"/>
      <c r="N9" s="132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2" zoomScale="60" zoomScaleNormal="60" workbookViewId="0">
      <selection activeCell="E66" sqref="E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49</v>
      </c>
      <c r="L3" s="174"/>
      <c r="M3" s="174"/>
      <c r="N3" s="174"/>
      <c r="O3" s="174"/>
      <c r="P3" s="174"/>
      <c r="Q3" s="174"/>
      <c r="R3" s="191" t="s">
        <v>75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15" t="s">
        <v>14</v>
      </c>
      <c r="K9" s="208" t="s">
        <v>91</v>
      </c>
      <c r="L9" s="208" t="s">
        <v>15</v>
      </c>
      <c r="M9" s="208"/>
      <c r="N9" s="130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15.75" thickBot="1" x14ac:dyDescent="0.3">
      <c r="B70" s="146" t="s">
        <v>85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22" zoomScale="60" zoomScaleNormal="60" workbookViewId="0">
      <selection activeCell="E65" sqref="E65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68</v>
      </c>
      <c r="L3" s="174"/>
      <c r="M3" s="174"/>
      <c r="N3" s="174"/>
      <c r="O3" s="174"/>
      <c r="P3" s="174"/>
      <c r="Q3" s="174"/>
      <c r="R3" s="174" t="s">
        <v>57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45" t="s">
        <v>14</v>
      </c>
      <c r="K9" s="208" t="s">
        <v>91</v>
      </c>
      <c r="L9" s="208" t="s">
        <v>15</v>
      </c>
      <c r="M9" s="208"/>
      <c r="N9" s="145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2" zoomScale="60" zoomScaleNormal="60" workbookViewId="0">
      <selection activeCell="E67" sqref="E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66</v>
      </c>
      <c r="L3" s="174"/>
      <c r="M3" s="174"/>
      <c r="N3" s="174"/>
      <c r="O3" s="174"/>
      <c r="P3" s="174"/>
      <c r="Q3" s="174"/>
      <c r="R3" s="174" t="s">
        <v>57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45" t="s">
        <v>14</v>
      </c>
      <c r="K9" s="208" t="s">
        <v>91</v>
      </c>
      <c r="L9" s="208" t="s">
        <v>15</v>
      </c>
      <c r="M9" s="208"/>
      <c r="N9" s="145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5" zoomScale="60" zoomScaleNormal="60" workbookViewId="0">
      <selection activeCell="E67" sqref="E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71</v>
      </c>
      <c r="L3" s="174"/>
      <c r="M3" s="174"/>
      <c r="N3" s="174"/>
      <c r="O3" s="174"/>
      <c r="P3" s="174"/>
      <c r="Q3" s="174"/>
      <c r="R3" s="174" t="s">
        <v>57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215" t="s">
        <v>76</v>
      </c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7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45" t="s">
        <v>14</v>
      </c>
      <c r="K9" s="208" t="s">
        <v>91</v>
      </c>
      <c r="L9" s="208" t="s">
        <v>15</v>
      </c>
      <c r="M9" s="208"/>
      <c r="N9" s="145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8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50</v>
      </c>
      <c r="L3" s="174"/>
      <c r="M3" s="174"/>
      <c r="N3" s="174"/>
      <c r="O3" s="174"/>
      <c r="P3" s="174"/>
      <c r="Q3" s="174"/>
      <c r="R3" s="191" t="s">
        <v>75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15" t="s">
        <v>14</v>
      </c>
      <c r="K9" s="208" t="s">
        <v>91</v>
      </c>
      <c r="L9" s="208" t="s">
        <v>15</v>
      </c>
      <c r="M9" s="208"/>
      <c r="N9" s="130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1200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v>1200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70" spans="1:11" x14ac:dyDescent="0.25">
      <c r="B70" s="165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5"/>
  <sheetViews>
    <sheetView topLeftCell="A22" zoomScale="60" zoomScaleNormal="60" workbookViewId="0">
      <selection activeCell="E66" sqref="E6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74</v>
      </c>
      <c r="L3" s="174"/>
      <c r="M3" s="174"/>
      <c r="N3" s="174"/>
      <c r="O3" s="174"/>
      <c r="P3" s="174"/>
      <c r="Q3" s="174"/>
      <c r="R3" s="174" t="s">
        <v>57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45" t="s">
        <v>14</v>
      </c>
      <c r="K9" s="208" t="s">
        <v>91</v>
      </c>
      <c r="L9" s="208" t="s">
        <v>15</v>
      </c>
      <c r="M9" s="208"/>
      <c r="N9" s="145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8" zoomScale="60" zoomScaleNormal="60" workbookViewId="0">
      <selection activeCell="F65" sqref="F6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72</v>
      </c>
      <c r="L3" s="174"/>
      <c r="M3" s="174"/>
      <c r="N3" s="174"/>
      <c r="O3" s="174"/>
      <c r="P3" s="174"/>
      <c r="Q3" s="174"/>
      <c r="R3" s="174" t="s">
        <v>57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215" t="s">
        <v>76</v>
      </c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7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45" t="s">
        <v>14</v>
      </c>
      <c r="K9" s="208" t="s">
        <v>91</v>
      </c>
      <c r="L9" s="208" t="s">
        <v>15</v>
      </c>
      <c r="M9" s="208"/>
      <c r="N9" s="145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33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  <c r="C70" s="165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5" zoomScale="60" zoomScaleNormal="60" workbookViewId="0">
      <selection activeCell="E70" sqref="E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73</v>
      </c>
      <c r="L3" s="174"/>
      <c r="M3" s="174"/>
      <c r="N3" s="174"/>
      <c r="O3" s="174"/>
      <c r="P3" s="174"/>
      <c r="Q3" s="174"/>
      <c r="R3" s="174" t="s">
        <v>57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215" t="s">
        <v>76</v>
      </c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7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45" t="s">
        <v>14</v>
      </c>
      <c r="K9" s="208" t="s">
        <v>91</v>
      </c>
      <c r="L9" s="208" t="s">
        <v>15</v>
      </c>
      <c r="M9" s="208"/>
      <c r="N9" s="145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5" zoomScale="60" zoomScaleNormal="60" workbookViewId="0">
      <selection activeCell="F67" sqref="F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51</v>
      </c>
      <c r="L3" s="174"/>
      <c r="M3" s="174"/>
      <c r="N3" s="174"/>
      <c r="O3" s="174"/>
      <c r="P3" s="174"/>
      <c r="Q3" s="174"/>
      <c r="R3" s="191" t="s">
        <v>75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15" t="s">
        <v>14</v>
      </c>
      <c r="K9" s="208" t="s">
        <v>91</v>
      </c>
      <c r="L9" s="208" t="s">
        <v>15</v>
      </c>
      <c r="M9" s="208"/>
      <c r="N9" s="130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15.75" thickBot="1" x14ac:dyDescent="0.3">
      <c r="B70" s="146" t="s">
        <v>85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2" zoomScale="60" zoomScaleNormal="60" workbookViewId="0">
      <selection activeCell="E72" sqref="E72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52</v>
      </c>
      <c r="L3" s="174"/>
      <c r="M3" s="174"/>
      <c r="N3" s="174"/>
      <c r="O3" s="174"/>
      <c r="P3" s="174"/>
      <c r="Q3" s="174"/>
      <c r="R3" s="191" t="s">
        <v>75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76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15" t="s">
        <v>14</v>
      </c>
      <c r="K9" s="208" t="s">
        <v>91</v>
      </c>
      <c r="L9" s="208" t="s">
        <v>15</v>
      </c>
      <c r="M9" s="208"/>
      <c r="N9" s="130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19" zoomScale="60" zoomScaleNormal="60" workbookViewId="0">
      <selection activeCell="D67" sqref="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63</v>
      </c>
      <c r="L3" s="174"/>
      <c r="M3" s="174"/>
      <c r="N3" s="174"/>
      <c r="O3" s="174"/>
      <c r="P3" s="174"/>
      <c r="Q3" s="174"/>
      <c r="R3" s="174" t="s">
        <v>59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215" t="s">
        <v>76</v>
      </c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7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32" t="s">
        <v>14</v>
      </c>
      <c r="K9" s="208" t="s">
        <v>91</v>
      </c>
      <c r="L9" s="208" t="s">
        <v>15</v>
      </c>
      <c r="M9" s="208"/>
      <c r="N9" s="132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3"/>
  <sheetViews>
    <sheetView topLeftCell="A28" zoomScale="70" zoomScaleNormal="70" workbookViewId="0">
      <selection activeCell="A35" sqref="A35:XFD3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2.7109375" style="7" customWidth="1"/>
    <col min="4" max="4" width="42.7109375" style="7" customWidth="1"/>
    <col min="5" max="5" width="20" style="7" hidden="1" customWidth="1"/>
    <col min="6" max="6" width="25.7109375" style="7" hidden="1" customWidth="1"/>
    <col min="7" max="7" width="20" style="7" hidden="1" customWidth="1"/>
    <col min="8" max="8" width="17.28515625" style="7" hidden="1" customWidth="1"/>
    <col min="9" max="9" width="14.28515625" style="7" customWidth="1"/>
    <col min="10" max="10" width="15.140625" style="7" customWidth="1"/>
    <col min="11" max="11" width="13.140625" style="7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53</v>
      </c>
      <c r="L3" s="174"/>
      <c r="M3" s="174"/>
      <c r="N3" s="174"/>
      <c r="O3" s="174"/>
      <c r="P3" s="174"/>
      <c r="Q3" s="174"/>
      <c r="R3" s="191" t="s">
        <v>75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54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15" t="s">
        <v>14</v>
      </c>
      <c r="K9" s="208" t="s">
        <v>91</v>
      </c>
      <c r="L9" s="208" t="s">
        <v>15</v>
      </c>
      <c r="M9" s="208"/>
      <c r="N9" s="130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149"/>
      <c r="F15" s="149"/>
      <c r="G15" s="149"/>
      <c r="H15" s="72"/>
      <c r="I15" s="147"/>
      <c r="J15" s="136"/>
      <c r="K15" s="147"/>
      <c r="L15" s="80"/>
      <c r="M15" s="148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ht="50.25" customHeight="1" x14ac:dyDescent="0.25">
      <c r="A34" s="163">
        <v>1</v>
      </c>
      <c r="B34" s="21"/>
      <c r="C34" s="149" t="s">
        <v>82</v>
      </c>
      <c r="D34" s="149" t="s">
        <v>83</v>
      </c>
      <c r="E34" s="2"/>
      <c r="F34" s="2"/>
      <c r="G34" s="2"/>
      <c r="H34" s="22"/>
      <c r="I34" s="133" t="s">
        <v>79</v>
      </c>
      <c r="J34" s="134">
        <f>SUM(O34:AC34)</f>
        <v>533824</v>
      </c>
      <c r="K34" s="22"/>
      <c r="L34" s="150">
        <v>44197</v>
      </c>
      <c r="M34" s="150">
        <v>44561</v>
      </c>
      <c r="N34" s="151" t="s">
        <v>80</v>
      </c>
      <c r="O34" s="42">
        <v>533824</v>
      </c>
      <c r="P34" s="43"/>
      <c r="Q34" s="117"/>
      <c r="R34" s="117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ht="50.25" customHeight="1" x14ac:dyDescent="0.25">
      <c r="A35" s="169">
        <v>3</v>
      </c>
      <c r="B35" s="21"/>
      <c r="C35" s="149" t="s">
        <v>97</v>
      </c>
      <c r="D35" s="149" t="s">
        <v>83</v>
      </c>
      <c r="E35" s="2"/>
      <c r="F35" s="2"/>
      <c r="G35" s="2"/>
      <c r="H35" s="22"/>
      <c r="I35" s="133" t="s">
        <v>79</v>
      </c>
      <c r="J35" s="134">
        <f>SUM(O35:AC35)</f>
        <v>1500000</v>
      </c>
      <c r="K35" s="22"/>
      <c r="L35" s="150">
        <v>47484</v>
      </c>
      <c r="M35" s="150">
        <v>47848</v>
      </c>
      <c r="N35" s="151" t="s">
        <v>98</v>
      </c>
      <c r="O35" s="42"/>
      <c r="P35" s="43"/>
      <c r="Q35" s="117"/>
      <c r="R35" s="117"/>
      <c r="S35" s="43"/>
      <c r="T35" s="44"/>
      <c r="U35" s="44"/>
      <c r="V35" s="44"/>
      <c r="W35" s="44"/>
      <c r="X35" s="44">
        <v>1500000</v>
      </c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3"/>
      <c r="M36" s="83"/>
      <c r="N36" s="71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1"/>
      <c r="B37" s="92"/>
      <c r="C37" s="94"/>
      <c r="D37" s="94"/>
      <c r="E37" s="94"/>
      <c r="F37" s="94"/>
      <c r="G37" s="94"/>
      <c r="H37" s="93"/>
      <c r="I37" s="93"/>
      <c r="J37" s="93"/>
      <c r="K37" s="93"/>
      <c r="L37" s="95"/>
      <c r="M37" s="95"/>
      <c r="N37" s="105"/>
      <c r="O37" s="96"/>
      <c r="P37" s="97"/>
      <c r="Q37" s="97"/>
      <c r="R37" s="97"/>
      <c r="S37" s="97"/>
      <c r="T37" s="98"/>
      <c r="U37" s="98"/>
      <c r="V37" s="98"/>
      <c r="W37" s="98"/>
      <c r="X37" s="98"/>
      <c r="Y37" s="98"/>
      <c r="Z37" s="98"/>
      <c r="AA37" s="98"/>
      <c r="AB37" s="98"/>
      <c r="AC37" s="87"/>
    </row>
    <row r="38" spans="1:29" ht="15.75" thickBot="1" x14ac:dyDescent="0.3">
      <c r="A38" s="106"/>
      <c r="B38" s="107" t="s">
        <v>39</v>
      </c>
      <c r="C38" s="108"/>
      <c r="D38" s="108"/>
      <c r="E38" s="108"/>
      <c r="F38" s="108"/>
      <c r="G38" s="108"/>
      <c r="H38" s="109"/>
      <c r="I38" s="109"/>
      <c r="J38" s="109">
        <f>SUM(J23:J37)</f>
        <v>2033824</v>
      </c>
      <c r="K38" s="109"/>
      <c r="L38" s="110"/>
      <c r="M38" s="110"/>
      <c r="N38" s="100"/>
      <c r="O38" s="111"/>
      <c r="P38" s="112"/>
      <c r="Q38" s="112"/>
      <c r="R38" s="112"/>
      <c r="S38" s="112"/>
      <c r="T38" s="113"/>
      <c r="U38" s="113"/>
      <c r="V38" s="113"/>
      <c r="W38" s="113"/>
      <c r="X38" s="113"/>
      <c r="Y38" s="113"/>
      <c r="Z38" s="113"/>
      <c r="AA38" s="113"/>
      <c r="AB38" s="113"/>
      <c r="AC38" s="114"/>
    </row>
    <row r="39" spans="1:29" x14ac:dyDescent="0.25">
      <c r="A39" s="170" t="s">
        <v>40</v>
      </c>
      <c r="B39" s="170"/>
      <c r="C39" s="170"/>
      <c r="D39" s="25"/>
      <c r="E39" s="25"/>
      <c r="F39" s="25"/>
      <c r="G39" s="25"/>
      <c r="H39" s="25"/>
      <c r="I39" s="26"/>
      <c r="L39" s="75"/>
      <c r="M39" s="75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</row>
    <row r="40" spans="1:29" x14ac:dyDescent="0.25">
      <c r="A40" s="10"/>
      <c r="B40" s="6"/>
      <c r="C40" s="40" t="s">
        <v>6</v>
      </c>
      <c r="D40" s="40" t="s">
        <v>5</v>
      </c>
      <c r="E40" s="10"/>
      <c r="F40" s="10"/>
      <c r="G40" s="10"/>
      <c r="H40" s="8"/>
      <c r="I40" s="11"/>
      <c r="J40" s="8"/>
      <c r="K40" s="11"/>
      <c r="L40" s="76"/>
      <c r="M40" s="77"/>
      <c r="N40" s="6"/>
      <c r="O40" s="42"/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x14ac:dyDescent="0.25">
      <c r="A41" s="12"/>
      <c r="B41" s="13" t="s">
        <v>41</v>
      </c>
      <c r="C41" s="14"/>
      <c r="D41" s="14"/>
      <c r="E41" s="14"/>
      <c r="F41" s="14"/>
      <c r="G41" s="14"/>
      <c r="H41" s="15"/>
      <c r="I41" s="9"/>
      <c r="J41" s="15"/>
      <c r="K41" s="9"/>
      <c r="L41" s="79"/>
      <c r="M41" s="74"/>
      <c r="N41" s="9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x14ac:dyDescent="0.25">
      <c r="A42" s="16"/>
      <c r="B42" s="17" t="s">
        <v>1</v>
      </c>
      <c r="C42" s="9"/>
      <c r="D42" s="9"/>
      <c r="E42" s="9"/>
      <c r="F42" s="9"/>
      <c r="G42" s="9"/>
      <c r="H42" s="15"/>
      <c r="I42" s="18"/>
      <c r="J42" s="15"/>
      <c r="K42" s="18"/>
      <c r="L42" s="79"/>
      <c r="M42" s="74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ht="50.25" customHeight="1" x14ac:dyDescent="0.25">
      <c r="A43" s="218">
        <v>2</v>
      </c>
      <c r="B43" s="21"/>
      <c r="C43" s="149" t="s">
        <v>89</v>
      </c>
      <c r="D43" s="149" t="s">
        <v>83</v>
      </c>
      <c r="E43" s="2"/>
      <c r="F43" s="2"/>
      <c r="G43" s="2"/>
      <c r="H43" s="22"/>
      <c r="I43" s="133" t="s">
        <v>79</v>
      </c>
      <c r="J43" s="134">
        <f>SUM(O43:AC43)</f>
        <v>64600</v>
      </c>
      <c r="K43" s="22"/>
      <c r="L43" s="150">
        <v>44197</v>
      </c>
      <c r="M43" s="150">
        <v>44561</v>
      </c>
      <c r="N43" s="151" t="s">
        <v>80</v>
      </c>
      <c r="O43" s="42">
        <v>64600</v>
      </c>
      <c r="P43" s="43"/>
      <c r="Q43" s="117"/>
      <c r="R43" s="117"/>
      <c r="S43" s="43"/>
      <c r="T43" s="44"/>
      <c r="U43" s="44"/>
      <c r="V43" s="44"/>
      <c r="W43" s="44"/>
      <c r="X43" s="44"/>
      <c r="Y43" s="44"/>
      <c r="Z43" s="44"/>
      <c r="AA43" s="44"/>
      <c r="AB43" s="44"/>
      <c r="AC43" s="45"/>
    </row>
    <row r="44" spans="1:29" ht="50.25" customHeight="1" x14ac:dyDescent="0.25">
      <c r="A44" s="219"/>
      <c r="B44" s="21"/>
      <c r="C44" s="149" t="s">
        <v>89</v>
      </c>
      <c r="D44" s="149" t="s">
        <v>83</v>
      </c>
      <c r="E44" s="2"/>
      <c r="F44" s="2"/>
      <c r="G44" s="2"/>
      <c r="H44" s="22"/>
      <c r="I44" s="133" t="s">
        <v>79</v>
      </c>
      <c r="J44" s="134">
        <f>SUM(O44:AC44)</f>
        <v>45450</v>
      </c>
      <c r="K44" s="22"/>
      <c r="L44" s="150">
        <v>44562</v>
      </c>
      <c r="M44" s="150">
        <v>44926</v>
      </c>
      <c r="N44" s="151" t="s">
        <v>88</v>
      </c>
      <c r="O44" s="42"/>
      <c r="P44" s="43">
        <v>45450</v>
      </c>
      <c r="Q44" s="117"/>
      <c r="R44" s="117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"/>
      <c r="B45" s="21"/>
      <c r="C45" s="32"/>
      <c r="D45" s="2"/>
      <c r="E45" s="73"/>
      <c r="F45" s="73"/>
      <c r="G45" s="73"/>
      <c r="H45" s="22"/>
      <c r="I45" s="22"/>
      <c r="J45" s="2"/>
      <c r="K45" s="22"/>
      <c r="L45" s="78"/>
      <c r="M45" s="78"/>
      <c r="N45" s="37"/>
      <c r="O45" s="42"/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x14ac:dyDescent="0.25">
      <c r="A46" s="16"/>
      <c r="B46" s="17" t="s">
        <v>3</v>
      </c>
      <c r="C46" s="9"/>
      <c r="D46" s="9"/>
      <c r="E46" s="9"/>
      <c r="F46" s="9"/>
      <c r="G46" s="9"/>
      <c r="H46" s="18"/>
      <c r="I46" s="18"/>
      <c r="J46" s="18"/>
      <c r="K46" s="18"/>
      <c r="L46" s="74"/>
      <c r="M46" s="74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65"/>
    </row>
    <row r="47" spans="1:29" x14ac:dyDescent="0.25">
      <c r="A47" s="1"/>
      <c r="B47" s="21"/>
      <c r="C47" s="32"/>
      <c r="D47" s="2"/>
      <c r="E47" s="73"/>
      <c r="F47" s="73"/>
      <c r="G47" s="73"/>
      <c r="H47" s="22"/>
      <c r="I47" s="22"/>
      <c r="J47" s="2"/>
      <c r="K47" s="22"/>
      <c r="L47" s="78"/>
      <c r="M47" s="78"/>
      <c r="N47" s="37"/>
      <c r="O47" s="42"/>
      <c r="P47" s="43"/>
      <c r="Q47" s="43"/>
      <c r="R47" s="43"/>
      <c r="S47" s="43"/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x14ac:dyDescent="0.25">
      <c r="A48" s="16"/>
      <c r="B48" s="18" t="s">
        <v>42</v>
      </c>
      <c r="C48" s="9"/>
      <c r="D48" s="9"/>
      <c r="E48" s="9"/>
      <c r="F48" s="9"/>
      <c r="G48" s="9"/>
      <c r="H48" s="18"/>
      <c r="I48" s="18"/>
      <c r="J48" s="18"/>
      <c r="K48" s="18"/>
      <c r="L48" s="74"/>
      <c r="M48" s="74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5"/>
    </row>
    <row r="49" spans="1:29" s="23" customFormat="1" x14ac:dyDescent="0.25">
      <c r="A49" s="66"/>
      <c r="B49" s="67" t="s">
        <v>1</v>
      </c>
      <c r="C49" s="68"/>
      <c r="D49" s="68"/>
      <c r="E49" s="68"/>
      <c r="F49" s="68"/>
      <c r="G49" s="68"/>
      <c r="H49" s="69"/>
      <c r="I49" s="69"/>
      <c r="J49" s="69"/>
      <c r="K49" s="69"/>
      <c r="L49" s="83"/>
      <c r="M49" s="83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70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s="23" customFormat="1" x14ac:dyDescent="0.25">
      <c r="A56" s="66"/>
      <c r="B56" s="67" t="s">
        <v>2</v>
      </c>
      <c r="C56" s="68"/>
      <c r="D56" s="68"/>
      <c r="E56" s="68"/>
      <c r="F56" s="68"/>
      <c r="G56" s="68"/>
      <c r="H56" s="69"/>
      <c r="I56" s="69"/>
      <c r="J56" s="69"/>
      <c r="K56" s="69"/>
      <c r="L56" s="83"/>
      <c r="M56" s="83"/>
      <c r="N56" s="71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70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78"/>
      <c r="M57" s="78"/>
      <c r="N57" s="6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23" customFormat="1" x14ac:dyDescent="0.25">
      <c r="A58" s="66"/>
      <c r="B58" s="67" t="s">
        <v>3</v>
      </c>
      <c r="C58" s="68"/>
      <c r="D58" s="68"/>
      <c r="E58" s="68"/>
      <c r="F58" s="68"/>
      <c r="G58" s="68"/>
      <c r="H58" s="69"/>
      <c r="I58" s="69"/>
      <c r="J58" s="69"/>
      <c r="K58" s="69"/>
      <c r="L58" s="83"/>
      <c r="M58" s="83"/>
      <c r="N58" s="71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70"/>
    </row>
    <row r="59" spans="1:29" ht="15.75" thickBot="1" x14ac:dyDescent="0.3">
      <c r="A59" s="1"/>
      <c r="B59" s="88"/>
      <c r="C59" s="2"/>
      <c r="D59" s="2"/>
      <c r="E59" s="2"/>
      <c r="F59" s="2"/>
      <c r="G59" s="2"/>
      <c r="H59" s="22"/>
      <c r="I59" s="22"/>
      <c r="J59" s="22"/>
      <c r="K59" s="22"/>
      <c r="L59" s="78"/>
      <c r="M59" s="78"/>
      <c r="N59" s="6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87"/>
    </row>
    <row r="60" spans="1:29" s="62" customFormat="1" ht="15.75" thickBot="1" x14ac:dyDescent="0.25">
      <c r="A60" s="55"/>
      <c r="B60" s="56" t="s">
        <v>0</v>
      </c>
      <c r="C60" s="56"/>
      <c r="D60" s="56"/>
      <c r="E60" s="56"/>
      <c r="F60" s="56"/>
      <c r="G60" s="56"/>
      <c r="H60" s="56"/>
      <c r="I60" s="56"/>
      <c r="J60" s="56">
        <f>SUM(J20+J38+J43+J44)</f>
        <v>2143874</v>
      </c>
      <c r="K60" s="56">
        <f>SUM(C64:C64)</f>
        <v>598424</v>
      </c>
      <c r="L60" s="56"/>
      <c r="M60" s="56"/>
      <c r="N60" s="57"/>
      <c r="O60" s="58">
        <f t="shared" ref="O60:AC60" si="0">SUM(O12:O59)</f>
        <v>598424</v>
      </c>
      <c r="P60" s="59">
        <f t="shared" si="0"/>
        <v>45450</v>
      </c>
      <c r="Q60" s="59">
        <f t="shared" si="0"/>
        <v>0</v>
      </c>
      <c r="R60" s="59">
        <f t="shared" si="0"/>
        <v>0</v>
      </c>
      <c r="S60" s="59">
        <f t="shared" si="0"/>
        <v>0</v>
      </c>
      <c r="T60" s="60">
        <f t="shared" si="0"/>
        <v>0</v>
      </c>
      <c r="U60" s="60">
        <f t="shared" si="0"/>
        <v>0</v>
      </c>
      <c r="V60" s="60">
        <f t="shared" si="0"/>
        <v>0</v>
      </c>
      <c r="W60" s="60">
        <f t="shared" si="0"/>
        <v>0</v>
      </c>
      <c r="X60" s="60">
        <f t="shared" si="0"/>
        <v>1500000</v>
      </c>
      <c r="Y60" s="60">
        <f t="shared" si="0"/>
        <v>0</v>
      </c>
      <c r="Z60" s="60">
        <f t="shared" si="0"/>
        <v>0</v>
      </c>
      <c r="AA60" s="60">
        <f t="shared" si="0"/>
        <v>0</v>
      </c>
      <c r="AB60" s="60">
        <f t="shared" si="0"/>
        <v>0</v>
      </c>
      <c r="AC60" s="61">
        <f t="shared" si="0"/>
        <v>0</v>
      </c>
    </row>
    <row r="61" spans="1:29" ht="15.75" x14ac:dyDescent="0.25">
      <c r="A61" s="24"/>
      <c r="B61" s="25"/>
      <c r="C61" s="25"/>
      <c r="D61" s="25"/>
      <c r="E61" s="25"/>
      <c r="F61" s="25"/>
      <c r="G61" s="25"/>
      <c r="H61" s="25"/>
      <c r="I61" s="26"/>
      <c r="K61" s="35"/>
      <c r="O61" s="7" t="s">
        <v>96</v>
      </c>
    </row>
    <row r="62" spans="1:29" s="39" customFormat="1" ht="15.75" x14ac:dyDescent="0.25">
      <c r="K62" s="46"/>
    </row>
    <row r="63" spans="1:29" s="39" customFormat="1" ht="45" x14ac:dyDescent="0.25">
      <c r="A63" s="47"/>
      <c r="B63" s="161" t="s">
        <v>86</v>
      </c>
      <c r="C63" s="48" t="s">
        <v>29</v>
      </c>
      <c r="D63" s="48" t="s">
        <v>87</v>
      </c>
      <c r="K63" s="46"/>
    </row>
    <row r="64" spans="1:29" s="39" customFormat="1" ht="15.75" x14ac:dyDescent="0.25">
      <c r="A64" s="49" t="s">
        <v>30</v>
      </c>
      <c r="B64" s="168">
        <f>SUM(O60)</f>
        <v>598424</v>
      </c>
      <c r="C64" s="156">
        <v>598424</v>
      </c>
      <c r="D64" s="158" t="s">
        <v>84</v>
      </c>
      <c r="K64" s="46"/>
    </row>
    <row r="65" spans="1:11" s="39" customFormat="1" ht="15.75" x14ac:dyDescent="0.25">
      <c r="A65" s="49" t="s">
        <v>31</v>
      </c>
      <c r="B65" s="157">
        <f>SUM(P60:S60)</f>
        <v>45450</v>
      </c>
      <c r="C65" s="50">
        <v>45450</v>
      </c>
      <c r="D65" s="158" t="s">
        <v>84</v>
      </c>
      <c r="K65" s="46"/>
    </row>
    <row r="66" spans="1:11" s="39" customFormat="1" ht="15.75" thickBot="1" x14ac:dyDescent="0.3">
      <c r="A66" s="51" t="s">
        <v>32</v>
      </c>
      <c r="B66" s="52">
        <f>SUM(T60:AC60)</f>
        <v>1500000</v>
      </c>
      <c r="C66" s="52">
        <v>0</v>
      </c>
      <c r="D66" s="159" t="s">
        <v>94</v>
      </c>
    </row>
    <row r="67" spans="1:11" s="39" customFormat="1" x14ac:dyDescent="0.25">
      <c r="A67" s="53"/>
      <c r="B67" s="54"/>
      <c r="C67" s="54"/>
    </row>
    <row r="69" spans="1:11" x14ac:dyDescent="0.25">
      <c r="B69" s="27"/>
    </row>
    <row r="70" spans="1:11" x14ac:dyDescent="0.25">
      <c r="B70" s="28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5" spans="1:11" x14ac:dyDescent="0.25">
      <c r="B75" s="29"/>
    </row>
    <row r="83" spans="2:2" x14ac:dyDescent="0.25">
      <c r="B83" s="29"/>
    </row>
  </sheetData>
  <mergeCells count="51">
    <mergeCell ref="A43:A44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A1:AC1"/>
    <mergeCell ref="A2:AC2"/>
    <mergeCell ref="A3:J3"/>
    <mergeCell ref="K3:Q3"/>
    <mergeCell ref="R3:AC3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Y10:Y11"/>
    <mergeCell ref="Z10:Z11"/>
    <mergeCell ref="AA10:AA11"/>
    <mergeCell ref="E9:G9"/>
    <mergeCell ref="H9:H11"/>
    <mergeCell ref="A21:C21"/>
    <mergeCell ref="A39:C39"/>
    <mergeCell ref="V10:V11"/>
    <mergeCell ref="W10:W11"/>
    <mergeCell ref="X10:X11"/>
    <mergeCell ref="P10:P11"/>
    <mergeCell ref="Q10:Q11"/>
    <mergeCell ref="R10:R11"/>
    <mergeCell ref="S10:S11"/>
    <mergeCell ref="T10:T11"/>
    <mergeCell ref="U10:U11"/>
    <mergeCell ref="I9:I11"/>
    <mergeCell ref="K9:K11"/>
    <mergeCell ref="L9:M9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4"/>
  <sheetViews>
    <sheetView topLeftCell="A25" zoomScale="60" zoomScaleNormal="60" workbookViewId="0">
      <selection activeCell="F67" sqref="F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4" t="s">
        <v>64</v>
      </c>
      <c r="L3" s="174"/>
      <c r="M3" s="174"/>
      <c r="N3" s="174"/>
      <c r="O3" s="174"/>
      <c r="P3" s="174"/>
      <c r="Q3" s="174"/>
      <c r="R3" s="174" t="s">
        <v>59</v>
      </c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5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215" t="s">
        <v>76</v>
      </c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7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132" t="s">
        <v>14</v>
      </c>
      <c r="K9" s="208" t="s">
        <v>91</v>
      </c>
      <c r="L9" s="208" t="s">
        <v>15</v>
      </c>
      <c r="M9" s="208"/>
      <c r="N9" s="132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193">
        <v>3</v>
      </c>
      <c r="R10" s="193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194"/>
      <c r="R11" s="194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70" t="s">
        <v>40</v>
      </c>
      <c r="B38" s="170"/>
      <c r="C38" s="170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86</v>
      </c>
      <c r="C64" s="48" t="s">
        <v>29</v>
      </c>
      <c r="D64" s="48" t="s">
        <v>87</v>
      </c>
      <c r="K64" s="46"/>
    </row>
    <row r="65" spans="1:11" s="39" customFormat="1" ht="15.75" x14ac:dyDescent="0.25">
      <c r="A65" s="49" t="s">
        <v>30</v>
      </c>
      <c r="B65" s="157">
        <f>SUM(O61)</f>
        <v>0</v>
      </c>
      <c r="C65" s="50">
        <f>K61</f>
        <v>0</v>
      </c>
      <c r="D65" s="158" t="s">
        <v>92</v>
      </c>
      <c r="K65" s="46"/>
    </row>
    <row r="66" spans="1:11" s="39" customFormat="1" ht="15.75" x14ac:dyDescent="0.25">
      <c r="A66" s="49" t="s">
        <v>31</v>
      </c>
      <c r="B66" s="157">
        <f>SUM(P61:S61)</f>
        <v>0</v>
      </c>
      <c r="C66" s="50">
        <f>C65*4</f>
        <v>0</v>
      </c>
      <c r="D66" s="158" t="s">
        <v>93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9" t="s">
        <v>94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tabSelected="1" topLeftCell="A25" zoomScale="60" zoomScaleNormal="60" workbookViewId="0">
      <selection activeCell="X36" sqref="X3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27"/>
    <col min="19" max="23" width="9.140625" style="7"/>
    <col min="24" max="24" width="10.85546875" style="7" bestFit="1" customWidth="1"/>
    <col min="25" max="16384" width="9.140625" style="7"/>
  </cols>
  <sheetData>
    <row r="1" spans="1:29" x14ac:dyDescent="0.25">
      <c r="A1" s="185" t="s">
        <v>90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7"/>
    </row>
    <row r="2" spans="1:29" x14ac:dyDescent="0.25">
      <c r="A2" s="188" t="s">
        <v>56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90"/>
    </row>
    <row r="3" spans="1:29" x14ac:dyDescent="0.25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220" t="s">
        <v>55</v>
      </c>
      <c r="L3" s="221"/>
      <c r="M3" s="221"/>
      <c r="N3" s="221"/>
      <c r="O3" s="221"/>
      <c r="P3" s="221"/>
      <c r="Q3" s="222"/>
      <c r="R3" s="191" t="s">
        <v>75</v>
      </c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2"/>
    </row>
    <row r="4" spans="1:29" x14ac:dyDescent="0.25">
      <c r="A4" s="171" t="s">
        <v>8</v>
      </c>
      <c r="B4" s="172"/>
      <c r="C4" s="172"/>
      <c r="D4" s="172"/>
      <c r="E4" s="172"/>
      <c r="F4" s="172"/>
      <c r="G4" s="172"/>
      <c r="H4" s="172"/>
      <c r="I4" s="172"/>
      <c r="J4" s="172"/>
      <c r="K4" s="173" t="s">
        <v>23</v>
      </c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4"/>
      <c r="Y4" s="174"/>
      <c r="Z4" s="174"/>
      <c r="AA4" s="174"/>
      <c r="AB4" s="174"/>
      <c r="AC4" s="175"/>
    </row>
    <row r="5" spans="1:29" x14ac:dyDescent="0.25">
      <c r="A5" s="171" t="s">
        <v>22</v>
      </c>
      <c r="B5" s="172"/>
      <c r="C5" s="172"/>
      <c r="D5" s="172"/>
      <c r="E5" s="172"/>
      <c r="F5" s="172"/>
      <c r="G5" s="172"/>
      <c r="H5" s="172"/>
      <c r="I5" s="172"/>
      <c r="J5" s="172"/>
      <c r="K5" s="174" t="s">
        <v>33</v>
      </c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74"/>
      <c r="AC5" s="175"/>
    </row>
    <row r="6" spans="1:29" x14ac:dyDescent="0.25">
      <c r="A6" s="171" t="s">
        <v>9</v>
      </c>
      <c r="B6" s="172"/>
      <c r="C6" s="172"/>
      <c r="D6" s="172"/>
      <c r="E6" s="172"/>
      <c r="F6" s="172"/>
      <c r="G6" s="172"/>
      <c r="H6" s="172"/>
      <c r="I6" s="172"/>
      <c r="J6" s="172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5"/>
    </row>
    <row r="7" spans="1:29" x14ac:dyDescent="0.25">
      <c r="A7" s="171" t="s">
        <v>10</v>
      </c>
      <c r="B7" s="172"/>
      <c r="C7" s="172"/>
      <c r="D7" s="172"/>
      <c r="E7" s="172"/>
      <c r="F7" s="172"/>
      <c r="G7" s="172"/>
      <c r="H7" s="172"/>
      <c r="I7" s="172"/>
      <c r="J7" s="172"/>
      <c r="K7" s="176" t="s">
        <v>81</v>
      </c>
      <c r="L7" s="176"/>
      <c r="M7" s="176"/>
      <c r="N7" s="176"/>
      <c r="O7" s="176"/>
      <c r="P7" s="176"/>
      <c r="Q7" s="176"/>
      <c r="R7" s="174" t="s">
        <v>54</v>
      </c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5"/>
    </row>
    <row r="8" spans="1:29" x14ac:dyDescent="0.25">
      <c r="A8" s="181" t="s">
        <v>34</v>
      </c>
      <c r="B8" s="182"/>
      <c r="C8" s="182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121"/>
      <c r="R8" s="121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197" t="s">
        <v>11</v>
      </c>
      <c r="B9" s="202" t="s">
        <v>24</v>
      </c>
      <c r="C9" s="203"/>
      <c r="D9" s="197"/>
      <c r="E9" s="200" t="s">
        <v>25</v>
      </c>
      <c r="F9" s="206"/>
      <c r="G9" s="207"/>
      <c r="H9" s="208" t="s">
        <v>12</v>
      </c>
      <c r="I9" s="208" t="s">
        <v>13</v>
      </c>
      <c r="J9" s="86" t="s">
        <v>14</v>
      </c>
      <c r="K9" s="208" t="s">
        <v>91</v>
      </c>
      <c r="L9" s="208" t="s">
        <v>15</v>
      </c>
      <c r="M9" s="208"/>
      <c r="N9" s="86" t="s">
        <v>16</v>
      </c>
      <c r="O9" s="208" t="s">
        <v>17</v>
      </c>
      <c r="P9" s="208"/>
      <c r="Q9" s="208"/>
      <c r="R9" s="208"/>
      <c r="S9" s="208"/>
      <c r="T9" s="208"/>
      <c r="U9" s="208"/>
      <c r="V9" s="208"/>
      <c r="W9" s="208"/>
      <c r="X9" s="208"/>
      <c r="Y9" s="208"/>
      <c r="Z9" s="208"/>
      <c r="AA9" s="208"/>
      <c r="AB9" s="208"/>
      <c r="AC9" s="214"/>
    </row>
    <row r="10" spans="1:29" s="39" customFormat="1" ht="30" customHeight="1" x14ac:dyDescent="0.25">
      <c r="A10" s="198"/>
      <c r="B10" s="204"/>
      <c r="C10" s="205"/>
      <c r="D10" s="198"/>
      <c r="E10" s="200" t="s">
        <v>26</v>
      </c>
      <c r="F10" s="200" t="s">
        <v>27</v>
      </c>
      <c r="G10" s="200" t="s">
        <v>28</v>
      </c>
      <c r="H10" s="208"/>
      <c r="I10" s="208"/>
      <c r="J10" s="177" t="s">
        <v>18</v>
      </c>
      <c r="K10" s="208"/>
      <c r="L10" s="183" t="s">
        <v>19</v>
      </c>
      <c r="M10" s="183" t="s">
        <v>20</v>
      </c>
      <c r="N10" s="210" t="s">
        <v>21</v>
      </c>
      <c r="O10" s="179">
        <v>1</v>
      </c>
      <c r="P10" s="193">
        <v>2</v>
      </c>
      <c r="Q10" s="225">
        <v>3</v>
      </c>
      <c r="R10" s="227">
        <v>4</v>
      </c>
      <c r="S10" s="193">
        <v>5</v>
      </c>
      <c r="T10" s="195">
        <v>6</v>
      </c>
      <c r="U10" s="195">
        <v>7</v>
      </c>
      <c r="V10" s="195">
        <v>8</v>
      </c>
      <c r="W10" s="195">
        <v>9</v>
      </c>
      <c r="X10" s="195">
        <v>10</v>
      </c>
      <c r="Y10" s="195">
        <v>11</v>
      </c>
      <c r="Z10" s="195">
        <v>12</v>
      </c>
      <c r="AA10" s="195">
        <v>13</v>
      </c>
      <c r="AB10" s="195">
        <v>14</v>
      </c>
      <c r="AC10" s="212">
        <v>15</v>
      </c>
    </row>
    <row r="11" spans="1:29" s="39" customFormat="1" ht="15.75" customHeight="1" thickBot="1" x14ac:dyDescent="0.3">
      <c r="A11" s="199"/>
      <c r="B11" s="40" t="s">
        <v>4</v>
      </c>
      <c r="C11" s="40" t="s">
        <v>6</v>
      </c>
      <c r="D11" s="40" t="s">
        <v>5</v>
      </c>
      <c r="E11" s="201"/>
      <c r="F11" s="201"/>
      <c r="G11" s="201"/>
      <c r="H11" s="209"/>
      <c r="I11" s="209"/>
      <c r="J11" s="178"/>
      <c r="K11" s="209"/>
      <c r="L11" s="184"/>
      <c r="M11" s="184"/>
      <c r="N11" s="211"/>
      <c r="O11" s="180"/>
      <c r="P11" s="194"/>
      <c r="Q11" s="226"/>
      <c r="R11" s="228"/>
      <c r="S11" s="194"/>
      <c r="T11" s="196"/>
      <c r="U11" s="196"/>
      <c r="V11" s="196"/>
      <c r="W11" s="196"/>
      <c r="X11" s="196"/>
      <c r="Y11" s="196"/>
      <c r="Z11" s="196"/>
      <c r="AA11" s="196"/>
      <c r="AB11" s="196"/>
      <c r="AC11" s="213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117"/>
      <c r="R12" s="117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118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19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53"/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3"/>
      <c r="O15" s="42"/>
      <c r="P15" s="43"/>
      <c r="Q15" s="117"/>
      <c r="R15" s="117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19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117"/>
      <c r="R17" s="117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19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117"/>
      <c r="R19" s="117"/>
      <c r="S19" s="131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SUM(J13:J18)</f>
        <v>0</v>
      </c>
      <c r="K20" s="56"/>
      <c r="L20" s="82"/>
      <c r="M20" s="82"/>
      <c r="N20" s="100"/>
      <c r="O20" s="101"/>
      <c r="P20" s="102"/>
      <c r="Q20" s="122"/>
      <c r="R20" s="12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70" t="s">
        <v>35</v>
      </c>
      <c r="B21" s="170"/>
      <c r="C21" s="170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123"/>
      <c r="R21" s="12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117"/>
      <c r="R22" s="117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19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19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117"/>
      <c r="R25" s="117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19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117"/>
      <c r="R27" s="117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19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117"/>
      <c r="R29" s="117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19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120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117"/>
      <c r="R32" s="117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120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ht="50.25" customHeight="1" x14ac:dyDescent="0.25">
      <c r="A34" s="164">
        <v>1</v>
      </c>
      <c r="B34" s="152"/>
      <c r="C34" s="149" t="str">
        <f>Zalaegerszeg!C34</f>
        <v>Zalaegerszeg Keleti vízbázisról ellátott települések</v>
      </c>
      <c r="D34" s="149" t="str">
        <f>Zalaegerszeg!D34</f>
        <v>ivóvízminőség javítása és vízellátásának fejlesztése</v>
      </c>
      <c r="E34" s="152"/>
      <c r="F34" s="152"/>
      <c r="G34" s="152"/>
      <c r="H34" s="152"/>
      <c r="I34" s="152" t="str">
        <f>Zalaegerszeg!I34</f>
        <v>Zalaegerszeg</v>
      </c>
      <c r="J34" s="152">
        <f>Zalaegerszeg!J34</f>
        <v>533824</v>
      </c>
      <c r="K34" s="152"/>
      <c r="L34" s="150">
        <f>Zalaegerszeg!L34</f>
        <v>44197</v>
      </c>
      <c r="M34" s="150">
        <f>Zalaegerszeg!M34</f>
        <v>44561</v>
      </c>
      <c r="N34" s="152" t="str">
        <f>Zalaegerszeg!N34</f>
        <v>rövid</v>
      </c>
      <c r="O34" s="166">
        <f>Zalaegerszeg!O34</f>
        <v>533824</v>
      </c>
      <c r="P34" s="43"/>
      <c r="Q34" s="117"/>
      <c r="R34" s="117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ht="50.25" customHeight="1" x14ac:dyDescent="0.25">
      <c r="A35" s="169">
        <v>3</v>
      </c>
      <c r="B35" s="21"/>
      <c r="C35" s="149" t="str">
        <f>Zalaegerszeg!C35</f>
        <v>É-i vízbázis és vízműtelep kiépítése</v>
      </c>
      <c r="D35" s="149" t="str">
        <f>Zalaegerszeg!D35</f>
        <v>ivóvízminőség javítása és vízellátásának fejlesztése</v>
      </c>
      <c r="E35" s="2"/>
      <c r="F35" s="2"/>
      <c r="G35" s="2"/>
      <c r="H35" s="22"/>
      <c r="I35" s="152" t="str">
        <f>Zalaegerszeg!I35</f>
        <v>Zalaegerszeg</v>
      </c>
      <c r="J35" s="152">
        <f>Zalaegerszeg!J35</f>
        <v>1500000</v>
      </c>
      <c r="K35" s="22"/>
      <c r="L35" s="150">
        <f>Zalaegerszeg!L35</f>
        <v>47484</v>
      </c>
      <c r="M35" s="150">
        <f>Zalaegerszeg!M35</f>
        <v>47848</v>
      </c>
      <c r="N35" s="152" t="str">
        <f>Zalaegerszeg!N35</f>
        <v>hosszú</v>
      </c>
      <c r="O35" s="42"/>
      <c r="P35" s="43"/>
      <c r="Q35" s="117"/>
      <c r="R35" s="117"/>
      <c r="S35" s="43"/>
      <c r="T35" s="44"/>
      <c r="U35" s="44"/>
      <c r="V35" s="44"/>
      <c r="W35" s="44"/>
      <c r="X35" s="44">
        <f>Zalaegerszeg!X35</f>
        <v>1500000</v>
      </c>
      <c r="Y35" s="44"/>
      <c r="Z35" s="44"/>
      <c r="AA35" s="44"/>
      <c r="AB35" s="44"/>
      <c r="AC35" s="45"/>
    </row>
    <row r="36" spans="1:29" s="23" customFormat="1" x14ac:dyDescent="0.25">
      <c r="A36" s="66"/>
      <c r="B36" s="67" t="s">
        <v>3</v>
      </c>
      <c r="C36" s="68"/>
      <c r="D36" s="68"/>
      <c r="E36" s="68"/>
      <c r="F36" s="68"/>
      <c r="G36" s="68"/>
      <c r="H36" s="69"/>
      <c r="I36" s="69"/>
      <c r="J36" s="69"/>
      <c r="K36" s="69"/>
      <c r="L36" s="83"/>
      <c r="M36" s="83"/>
      <c r="N36" s="71"/>
      <c r="O36" s="69"/>
      <c r="P36" s="69"/>
      <c r="Q36" s="120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70"/>
    </row>
    <row r="37" spans="1:29" ht="15.75" thickBot="1" x14ac:dyDescent="0.3">
      <c r="A37" s="91"/>
      <c r="B37" s="92"/>
      <c r="C37" s="94"/>
      <c r="D37" s="94"/>
      <c r="E37" s="94"/>
      <c r="F37" s="94"/>
      <c r="G37" s="94"/>
      <c r="H37" s="93"/>
      <c r="I37" s="93"/>
      <c r="J37" s="93"/>
      <c r="K37" s="93"/>
      <c r="L37" s="95"/>
      <c r="M37" s="95"/>
      <c r="N37" s="105"/>
      <c r="O37" s="96"/>
      <c r="P37" s="97"/>
      <c r="Q37" s="124"/>
      <c r="R37" s="124"/>
      <c r="S37" s="97"/>
      <c r="T37" s="98"/>
      <c r="U37" s="98"/>
      <c r="V37" s="98"/>
      <c r="W37" s="98"/>
      <c r="X37" s="98"/>
      <c r="Y37" s="98"/>
      <c r="Z37" s="98"/>
      <c r="AA37" s="98"/>
      <c r="AB37" s="98"/>
      <c r="AC37" s="87"/>
    </row>
    <row r="38" spans="1:29" ht="15.75" thickBot="1" x14ac:dyDescent="0.3">
      <c r="A38" s="106"/>
      <c r="B38" s="107" t="s">
        <v>39</v>
      </c>
      <c r="C38" s="108"/>
      <c r="D38" s="108"/>
      <c r="E38" s="108"/>
      <c r="F38" s="108"/>
      <c r="G38" s="108"/>
      <c r="H38" s="109"/>
      <c r="I38" s="109"/>
      <c r="J38" s="109">
        <f>SUM(J23:J37)</f>
        <v>2033824</v>
      </c>
      <c r="K38" s="109"/>
      <c r="L38" s="110"/>
      <c r="M38" s="110"/>
      <c r="N38" s="100"/>
      <c r="O38" s="111"/>
      <c r="P38" s="112"/>
      <c r="Q38" s="125"/>
      <c r="R38" s="125"/>
      <c r="S38" s="112"/>
      <c r="T38" s="113"/>
      <c r="U38" s="113"/>
      <c r="V38" s="113"/>
      <c r="W38" s="113"/>
      <c r="X38" s="113"/>
      <c r="Y38" s="113"/>
      <c r="Z38" s="113"/>
      <c r="AA38" s="113"/>
      <c r="AB38" s="113"/>
      <c r="AC38" s="114"/>
    </row>
    <row r="39" spans="1:29" x14ac:dyDescent="0.25">
      <c r="A39" s="170" t="s">
        <v>40</v>
      </c>
      <c r="B39" s="170"/>
      <c r="C39" s="170"/>
      <c r="D39" s="25"/>
      <c r="E39" s="25"/>
      <c r="F39" s="25"/>
      <c r="G39" s="25"/>
      <c r="H39" s="25"/>
      <c r="I39" s="26"/>
      <c r="L39" s="75"/>
      <c r="M39" s="75"/>
      <c r="O39" s="64"/>
      <c r="P39" s="64"/>
      <c r="Q39" s="123"/>
      <c r="R39" s="123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</row>
    <row r="40" spans="1:29" x14ac:dyDescent="0.25">
      <c r="A40" s="10"/>
      <c r="B40" s="6"/>
      <c r="C40" s="40" t="s">
        <v>6</v>
      </c>
      <c r="D40" s="40" t="s">
        <v>5</v>
      </c>
      <c r="E40" s="10"/>
      <c r="F40" s="10"/>
      <c r="G40" s="10"/>
      <c r="H40" s="8"/>
      <c r="I40" s="11"/>
      <c r="J40" s="8"/>
      <c r="K40" s="11"/>
      <c r="L40" s="76"/>
      <c r="M40" s="77"/>
      <c r="N40" s="6"/>
      <c r="O40" s="42"/>
      <c r="P40" s="43"/>
      <c r="Q40" s="117"/>
      <c r="R40" s="117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x14ac:dyDescent="0.25">
      <c r="A41" s="12"/>
      <c r="B41" s="13" t="s">
        <v>41</v>
      </c>
      <c r="C41" s="14"/>
      <c r="D41" s="14"/>
      <c r="E41" s="14"/>
      <c r="F41" s="14"/>
      <c r="G41" s="14"/>
      <c r="H41" s="15"/>
      <c r="I41" s="9"/>
      <c r="J41" s="15"/>
      <c r="K41" s="9"/>
      <c r="L41" s="79"/>
      <c r="M41" s="74"/>
      <c r="N41" s="9"/>
      <c r="O41" s="18"/>
      <c r="P41" s="18"/>
      <c r="Q41" s="119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x14ac:dyDescent="0.25">
      <c r="A42" s="16"/>
      <c r="B42" s="17" t="s">
        <v>1</v>
      </c>
      <c r="C42" s="9"/>
      <c r="D42" s="9"/>
      <c r="E42" s="9"/>
      <c r="F42" s="9"/>
      <c r="G42" s="9"/>
      <c r="H42" s="15"/>
      <c r="I42" s="18"/>
      <c r="J42" s="15"/>
      <c r="K42" s="18"/>
      <c r="L42" s="79"/>
      <c r="M42" s="74"/>
      <c r="N42" s="18"/>
      <c r="O42" s="18"/>
      <c r="P42" s="18"/>
      <c r="Q42" s="119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5"/>
    </row>
    <row r="43" spans="1:29" ht="50.25" customHeight="1" x14ac:dyDescent="0.25">
      <c r="A43" s="223">
        <f>Zalaegerszeg!A43</f>
        <v>2</v>
      </c>
      <c r="B43" s="152"/>
      <c r="C43" s="149" t="str">
        <f>Zalaegerszeg!C43</f>
        <v>Nyugat- és Dél-Dúnántúli ivóvízminőség-javító program</v>
      </c>
      <c r="D43" s="149" t="str">
        <f>Zalaegerszeg!D43</f>
        <v>ivóvízminőség javítása és vízellátásának fejlesztése</v>
      </c>
      <c r="E43" s="152"/>
      <c r="F43" s="152"/>
      <c r="G43" s="152"/>
      <c r="H43" s="152"/>
      <c r="I43" s="152" t="str">
        <f>Zalaegerszeg!I43</f>
        <v>Zalaegerszeg</v>
      </c>
      <c r="J43" s="152">
        <f>Zalaegerszeg!J43</f>
        <v>64600</v>
      </c>
      <c r="K43" s="152"/>
      <c r="L43" s="150">
        <f>Zalaegerszeg!L43</f>
        <v>44197</v>
      </c>
      <c r="M43" s="150">
        <f>Zalaegerszeg!M43</f>
        <v>44561</v>
      </c>
      <c r="N43" s="152" t="str">
        <f>Zalaegerszeg!N43</f>
        <v>rövid</v>
      </c>
      <c r="O43" s="42">
        <f>Zalaegerszeg!O43</f>
        <v>64600</v>
      </c>
      <c r="P43" s="43"/>
      <c r="Q43" s="117"/>
      <c r="R43" s="117"/>
      <c r="S43" s="43"/>
      <c r="T43" s="44"/>
      <c r="U43" s="44"/>
      <c r="V43" s="44"/>
      <c r="W43" s="44"/>
      <c r="X43" s="44"/>
      <c r="Y43" s="44"/>
      <c r="Z43" s="44"/>
      <c r="AA43" s="44"/>
      <c r="AB43" s="44"/>
      <c r="AC43" s="45"/>
    </row>
    <row r="44" spans="1:29" ht="50.25" customHeight="1" x14ac:dyDescent="0.25">
      <c r="A44" s="224"/>
      <c r="B44" s="152"/>
      <c r="C44" s="149" t="str">
        <f>Zalaegerszeg!C44</f>
        <v>Nyugat- és Dél-Dúnántúli ivóvízminőség-javító program</v>
      </c>
      <c r="D44" s="149" t="str">
        <f>Zalaegerszeg!D44</f>
        <v>ivóvízminőség javítása és vízellátásának fejlesztése</v>
      </c>
      <c r="E44" s="152"/>
      <c r="F44" s="152"/>
      <c r="G44" s="152"/>
      <c r="H44" s="152"/>
      <c r="I44" s="152" t="str">
        <f>Zalaegerszeg!I44</f>
        <v>Zalaegerszeg</v>
      </c>
      <c r="J44" s="152">
        <f>Zalaegerszeg!J44</f>
        <v>45450</v>
      </c>
      <c r="K44" s="152"/>
      <c r="L44" s="150">
        <f>Zalaegerszeg!L44</f>
        <v>44562</v>
      </c>
      <c r="M44" s="150">
        <f>Zalaegerszeg!M44</f>
        <v>44926</v>
      </c>
      <c r="N44" s="152" t="str">
        <f>Zalaegerszeg!N44</f>
        <v>közép</v>
      </c>
      <c r="O44" s="42"/>
      <c r="P44" s="43">
        <f>Zalaegerszeg!P44</f>
        <v>45450</v>
      </c>
      <c r="Q44" s="117"/>
      <c r="R44" s="117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53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4"/>
      <c r="M45" s="154"/>
      <c r="N45" s="153"/>
      <c r="O45" s="155"/>
      <c r="P45" s="43"/>
      <c r="Q45" s="43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x14ac:dyDescent="0.25">
      <c r="A46" s="16"/>
      <c r="B46" s="17" t="s">
        <v>2</v>
      </c>
      <c r="C46" s="9"/>
      <c r="D46" s="9"/>
      <c r="E46" s="9"/>
      <c r="F46" s="9"/>
      <c r="G46" s="9"/>
      <c r="H46" s="18"/>
      <c r="I46" s="18"/>
      <c r="J46" s="18"/>
      <c r="K46" s="18"/>
      <c r="L46" s="74"/>
      <c r="M46" s="74"/>
      <c r="N46" s="18"/>
      <c r="O46" s="18"/>
      <c r="P46" s="18"/>
      <c r="Q46" s="119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65"/>
    </row>
    <row r="47" spans="1:29" x14ac:dyDescent="0.25">
      <c r="A47" s="1"/>
      <c r="B47" s="21"/>
      <c r="C47" s="32"/>
      <c r="D47" s="2"/>
      <c r="E47" s="73"/>
      <c r="F47" s="73"/>
      <c r="G47" s="73"/>
      <c r="H47" s="22"/>
      <c r="I47" s="22"/>
      <c r="J47" s="2"/>
      <c r="K47" s="22"/>
      <c r="L47" s="78"/>
      <c r="M47" s="78"/>
      <c r="N47" s="37"/>
      <c r="O47" s="42"/>
      <c r="P47" s="43"/>
      <c r="Q47" s="117"/>
      <c r="R47" s="117"/>
      <c r="S47" s="43"/>
      <c r="T47" s="44"/>
      <c r="U47" s="44"/>
      <c r="V47" s="44"/>
      <c r="W47" s="44"/>
      <c r="X47" s="44"/>
      <c r="Y47" s="44"/>
      <c r="Z47" s="44"/>
      <c r="AA47" s="44"/>
      <c r="AB47" s="44"/>
      <c r="AC47" s="45"/>
    </row>
    <row r="48" spans="1:29" x14ac:dyDescent="0.25">
      <c r="A48" s="16"/>
      <c r="B48" s="17" t="s">
        <v>3</v>
      </c>
      <c r="C48" s="9"/>
      <c r="D48" s="9"/>
      <c r="E48" s="9"/>
      <c r="F48" s="9"/>
      <c r="G48" s="9"/>
      <c r="H48" s="18"/>
      <c r="I48" s="18"/>
      <c r="J48" s="18"/>
      <c r="K48" s="18"/>
      <c r="L48" s="74"/>
      <c r="M48" s="74"/>
      <c r="N48" s="18"/>
      <c r="O48" s="18"/>
      <c r="P48" s="18"/>
      <c r="Q48" s="119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5"/>
    </row>
    <row r="49" spans="1:29" x14ac:dyDescent="0.25">
      <c r="A49" s="1"/>
      <c r="B49" s="21"/>
      <c r="C49" s="32"/>
      <c r="D49" s="2"/>
      <c r="E49" s="73"/>
      <c r="F49" s="73"/>
      <c r="G49" s="73"/>
      <c r="H49" s="22"/>
      <c r="I49" s="22"/>
      <c r="J49" s="2"/>
      <c r="K49" s="22"/>
      <c r="L49" s="78"/>
      <c r="M49" s="78"/>
      <c r="N49" s="37"/>
      <c r="O49" s="42"/>
      <c r="P49" s="43"/>
      <c r="Q49" s="117"/>
      <c r="R49" s="117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x14ac:dyDescent="0.25">
      <c r="A50" s="16"/>
      <c r="B50" s="18" t="s">
        <v>42</v>
      </c>
      <c r="C50" s="9"/>
      <c r="D50" s="9"/>
      <c r="E50" s="9"/>
      <c r="F50" s="9"/>
      <c r="G50" s="9"/>
      <c r="H50" s="18"/>
      <c r="I50" s="18"/>
      <c r="J50" s="18"/>
      <c r="K50" s="18"/>
      <c r="L50" s="74"/>
      <c r="M50" s="74"/>
      <c r="N50" s="18"/>
      <c r="O50" s="18"/>
      <c r="P50" s="18"/>
      <c r="Q50" s="119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5"/>
    </row>
    <row r="51" spans="1:29" s="23" customFormat="1" x14ac:dyDescent="0.25">
      <c r="A51" s="66"/>
      <c r="B51" s="67" t="s">
        <v>1</v>
      </c>
      <c r="C51" s="68"/>
      <c r="D51" s="68"/>
      <c r="E51" s="68"/>
      <c r="F51" s="68"/>
      <c r="G51" s="68"/>
      <c r="H51" s="69"/>
      <c r="I51" s="69"/>
      <c r="J51" s="69"/>
      <c r="K51" s="69"/>
      <c r="L51" s="83"/>
      <c r="M51" s="83"/>
      <c r="N51" s="69"/>
      <c r="O51" s="69"/>
      <c r="P51" s="69"/>
      <c r="Q51" s="120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70"/>
    </row>
    <row r="52" spans="1:29" x14ac:dyDescent="0.25">
      <c r="A52" s="1"/>
      <c r="B52" s="21"/>
      <c r="C52" s="2"/>
      <c r="D52" s="2"/>
      <c r="E52" s="2"/>
      <c r="F52" s="2"/>
      <c r="G52" s="2"/>
      <c r="H52" s="22"/>
      <c r="I52" s="22"/>
      <c r="J52" s="22"/>
      <c r="K52" s="22"/>
      <c r="L52" s="78"/>
      <c r="M52" s="78"/>
      <c r="N52" s="6"/>
      <c r="O52" s="42"/>
      <c r="P52" s="43"/>
      <c r="Q52" s="117"/>
      <c r="R52" s="117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s="23" customFormat="1" x14ac:dyDescent="0.25">
      <c r="A53" s="66"/>
      <c r="B53" s="67" t="s">
        <v>2</v>
      </c>
      <c r="C53" s="68"/>
      <c r="D53" s="68"/>
      <c r="E53" s="68"/>
      <c r="F53" s="68"/>
      <c r="G53" s="68"/>
      <c r="H53" s="69"/>
      <c r="I53" s="69"/>
      <c r="J53" s="69"/>
      <c r="K53" s="69"/>
      <c r="L53" s="83"/>
      <c r="M53" s="83"/>
      <c r="N53" s="71"/>
      <c r="O53" s="69"/>
      <c r="P53" s="69"/>
      <c r="Q53" s="120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70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78"/>
      <c r="M54" s="78"/>
      <c r="N54" s="6"/>
      <c r="O54" s="42"/>
      <c r="P54" s="43"/>
      <c r="Q54" s="117"/>
      <c r="R54" s="117"/>
      <c r="S54" s="43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 s="23" customFormat="1" x14ac:dyDescent="0.25">
      <c r="A55" s="66"/>
      <c r="B55" s="67" t="s">
        <v>3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71"/>
      <c r="O55" s="69"/>
      <c r="P55" s="69"/>
      <c r="Q55" s="120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117"/>
      <c r="R56" s="117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x14ac:dyDescent="0.25">
      <c r="A57" s="16"/>
      <c r="B57" s="18" t="s">
        <v>43</v>
      </c>
      <c r="C57" s="9"/>
      <c r="D57" s="9"/>
      <c r="E57" s="9"/>
      <c r="F57" s="9"/>
      <c r="G57" s="9"/>
      <c r="H57" s="18"/>
      <c r="I57" s="18"/>
      <c r="J57" s="18"/>
      <c r="K57" s="18"/>
      <c r="L57" s="74"/>
      <c r="M57" s="74"/>
      <c r="N57" s="18"/>
      <c r="O57" s="18"/>
      <c r="P57" s="18"/>
      <c r="Q57" s="119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65"/>
    </row>
    <row r="58" spans="1:29" s="23" customFormat="1" x14ac:dyDescent="0.25">
      <c r="A58" s="66"/>
      <c r="B58" s="67" t="s">
        <v>1</v>
      </c>
      <c r="C58" s="68"/>
      <c r="D58" s="68"/>
      <c r="E58" s="68"/>
      <c r="F58" s="68"/>
      <c r="G58" s="68"/>
      <c r="H58" s="69"/>
      <c r="I58" s="69"/>
      <c r="J58" s="69"/>
      <c r="K58" s="69"/>
      <c r="L58" s="83"/>
      <c r="M58" s="83"/>
      <c r="N58" s="69"/>
      <c r="O58" s="69"/>
      <c r="P58" s="69"/>
      <c r="Q58" s="120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70"/>
    </row>
    <row r="59" spans="1:29" x14ac:dyDescent="0.25">
      <c r="A59" s="1"/>
      <c r="B59" s="21"/>
      <c r="C59" s="2"/>
      <c r="D59" s="2"/>
      <c r="E59" s="2"/>
      <c r="F59" s="2"/>
      <c r="G59" s="2"/>
      <c r="H59" s="22"/>
      <c r="I59" s="22"/>
      <c r="J59" s="22"/>
      <c r="K59" s="22"/>
      <c r="L59" s="78"/>
      <c r="M59" s="78"/>
      <c r="N59" s="6"/>
      <c r="O59" s="42"/>
      <c r="P59" s="43"/>
      <c r="Q59" s="117"/>
      <c r="R59" s="117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45"/>
    </row>
    <row r="60" spans="1:29" s="23" customFormat="1" x14ac:dyDescent="0.25">
      <c r="A60" s="66"/>
      <c r="B60" s="67" t="s">
        <v>2</v>
      </c>
      <c r="C60" s="68"/>
      <c r="D60" s="68"/>
      <c r="E60" s="68"/>
      <c r="F60" s="68"/>
      <c r="G60" s="68"/>
      <c r="H60" s="69"/>
      <c r="I60" s="69"/>
      <c r="J60" s="69"/>
      <c r="K60" s="69"/>
      <c r="L60" s="83"/>
      <c r="M60" s="83"/>
      <c r="N60" s="71"/>
      <c r="O60" s="69"/>
      <c r="P60" s="69"/>
      <c r="Q60" s="120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70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78"/>
      <c r="M61" s="78"/>
      <c r="N61" s="6"/>
      <c r="O61" s="42"/>
      <c r="P61" s="43"/>
      <c r="Q61" s="117"/>
      <c r="R61" s="117"/>
      <c r="S61" s="43"/>
      <c r="T61" s="44"/>
      <c r="U61" s="44"/>
      <c r="V61" s="44"/>
      <c r="W61" s="44"/>
      <c r="X61" s="44"/>
      <c r="Y61" s="44"/>
      <c r="Z61" s="44"/>
      <c r="AA61" s="44"/>
      <c r="AB61" s="44"/>
      <c r="AC61" s="45"/>
    </row>
    <row r="62" spans="1:29" s="23" customFormat="1" x14ac:dyDescent="0.25">
      <c r="A62" s="66"/>
      <c r="B62" s="67" t="s">
        <v>3</v>
      </c>
      <c r="C62" s="68"/>
      <c r="D62" s="68"/>
      <c r="E62" s="68"/>
      <c r="F62" s="68"/>
      <c r="G62" s="68"/>
      <c r="H62" s="69"/>
      <c r="I62" s="69"/>
      <c r="J62" s="69"/>
      <c r="K62" s="69"/>
      <c r="L62" s="83"/>
      <c r="M62" s="83"/>
      <c r="N62" s="71"/>
      <c r="O62" s="69"/>
      <c r="P62" s="69"/>
      <c r="Q62" s="120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70"/>
    </row>
    <row r="63" spans="1:29" ht="15.75" thickBot="1" x14ac:dyDescent="0.3">
      <c r="A63" s="1"/>
      <c r="B63" s="88"/>
      <c r="C63" s="2"/>
      <c r="D63" s="2"/>
      <c r="E63" s="2"/>
      <c r="F63" s="2"/>
      <c r="G63" s="2"/>
      <c r="H63" s="22"/>
      <c r="I63" s="22"/>
      <c r="J63" s="22"/>
      <c r="K63" s="22"/>
      <c r="L63" s="78"/>
      <c r="M63" s="78"/>
      <c r="N63" s="6"/>
      <c r="O63" s="42"/>
      <c r="P63" s="43"/>
      <c r="Q63" s="117"/>
      <c r="R63" s="117"/>
      <c r="S63" s="43"/>
      <c r="T63" s="44"/>
      <c r="U63" s="44"/>
      <c r="V63" s="44"/>
      <c r="W63" s="44"/>
      <c r="X63" s="44"/>
      <c r="Y63" s="44"/>
      <c r="Z63" s="44"/>
      <c r="AA63" s="44"/>
      <c r="AB63" s="44"/>
      <c r="AC63" s="87"/>
    </row>
    <row r="64" spans="1:29" s="62" customFormat="1" ht="15.75" thickBot="1" x14ac:dyDescent="0.25">
      <c r="A64" s="55"/>
      <c r="B64" s="56" t="s">
        <v>0</v>
      </c>
      <c r="C64" s="56"/>
      <c r="D64" s="56"/>
      <c r="E64" s="56"/>
      <c r="F64" s="56"/>
      <c r="G64" s="56"/>
      <c r="H64" s="56"/>
      <c r="I64" s="56"/>
      <c r="J64" s="56">
        <f>SUM(J20+J38+J43+J44)</f>
        <v>2143874</v>
      </c>
      <c r="K64" s="56">
        <f>Bocfölde!K61+Kiskutas!K61+Nagykutas!K61+Sárhida!K61+Zalaegerszeg!K60</f>
        <v>599744</v>
      </c>
      <c r="L64" s="56"/>
      <c r="M64" s="56"/>
      <c r="N64" s="57"/>
      <c r="O64" s="58">
        <f t="shared" ref="O64:AC64" si="0">SUM(O12:O63)</f>
        <v>598424</v>
      </c>
      <c r="P64" s="59">
        <f t="shared" si="0"/>
        <v>45450</v>
      </c>
      <c r="Q64" s="126">
        <f t="shared" si="0"/>
        <v>0</v>
      </c>
      <c r="R64" s="126">
        <f t="shared" si="0"/>
        <v>0</v>
      </c>
      <c r="S64" s="59">
        <f t="shared" si="0"/>
        <v>0</v>
      </c>
      <c r="T64" s="60">
        <f t="shared" si="0"/>
        <v>0</v>
      </c>
      <c r="U64" s="60">
        <f t="shared" si="0"/>
        <v>0</v>
      </c>
      <c r="V64" s="60">
        <f t="shared" si="0"/>
        <v>0</v>
      </c>
      <c r="W64" s="60">
        <f t="shared" si="0"/>
        <v>0</v>
      </c>
      <c r="X64" s="60">
        <f t="shared" si="0"/>
        <v>1500000</v>
      </c>
      <c r="Y64" s="60">
        <f t="shared" si="0"/>
        <v>0</v>
      </c>
      <c r="Z64" s="60">
        <f t="shared" si="0"/>
        <v>0</v>
      </c>
      <c r="AA64" s="60">
        <f t="shared" si="0"/>
        <v>0</v>
      </c>
      <c r="AB64" s="60">
        <f t="shared" si="0"/>
        <v>0</v>
      </c>
      <c r="AC64" s="61">
        <f t="shared" si="0"/>
        <v>0</v>
      </c>
    </row>
    <row r="65" spans="1:18" ht="18.75" customHeight="1" x14ac:dyDescent="0.25">
      <c r="K65" s="29" t="s">
        <v>95</v>
      </c>
    </row>
    <row r="66" spans="1:18" s="39" customFormat="1" ht="15.75" x14ac:dyDescent="0.25">
      <c r="K66" s="46"/>
      <c r="Q66" s="128"/>
      <c r="R66" s="128"/>
    </row>
    <row r="67" spans="1:18" s="39" customFormat="1" ht="60" x14ac:dyDescent="0.25">
      <c r="A67" s="47"/>
      <c r="B67" s="161" t="s">
        <v>86</v>
      </c>
      <c r="C67" s="48" t="s">
        <v>29</v>
      </c>
      <c r="D67" s="161" t="s">
        <v>87</v>
      </c>
      <c r="E67" s="160"/>
      <c r="K67" s="46"/>
      <c r="Q67" s="128"/>
      <c r="R67" s="128"/>
    </row>
    <row r="68" spans="1:18" s="39" customFormat="1" ht="15.75" x14ac:dyDescent="0.25">
      <c r="A68" s="49" t="s">
        <v>30</v>
      </c>
      <c r="B68" s="168">
        <f>SUM(O64)</f>
        <v>598424</v>
      </c>
      <c r="C68" s="50">
        <f>Zalaegerszeg!C64</f>
        <v>598424</v>
      </c>
      <c r="D68" s="158" t="s">
        <v>84</v>
      </c>
      <c r="K68" s="46"/>
    </row>
    <row r="69" spans="1:18" s="39" customFormat="1" ht="15.75" x14ac:dyDescent="0.25">
      <c r="A69" s="49" t="s">
        <v>31</v>
      </c>
      <c r="B69" s="50">
        <f>SUM(P64:S64)</f>
        <v>45450</v>
      </c>
      <c r="C69" s="50">
        <f>Zalaegerszeg!C65</f>
        <v>45450</v>
      </c>
      <c r="D69" s="158" t="s">
        <v>84</v>
      </c>
      <c r="K69" s="46"/>
      <c r="Q69" s="128"/>
      <c r="R69" s="128"/>
    </row>
    <row r="70" spans="1:18" s="39" customFormat="1" ht="15.75" thickBot="1" x14ac:dyDescent="0.3">
      <c r="A70" s="51" t="s">
        <v>32</v>
      </c>
      <c r="B70" s="52">
        <f>SUM(T64:AC64)</f>
        <v>1500000</v>
      </c>
      <c r="C70" s="52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66+Zalaszentgyörgy!C67</f>
        <v>0</v>
      </c>
      <c r="D70" s="159" t="s">
        <v>94</v>
      </c>
      <c r="Q70" s="128"/>
      <c r="R70" s="128"/>
    </row>
    <row r="71" spans="1:18" s="39" customFormat="1" x14ac:dyDescent="0.25">
      <c r="A71" s="53"/>
      <c r="B71" s="54"/>
      <c r="C71" s="54"/>
      <c r="Q71" s="128"/>
      <c r="R71" s="128"/>
    </row>
    <row r="73" spans="1:18" x14ac:dyDescent="0.25">
      <c r="B73" s="167"/>
    </row>
    <row r="74" spans="1:18" x14ac:dyDescent="0.25">
      <c r="B74" s="27"/>
    </row>
    <row r="75" spans="1:18" x14ac:dyDescent="0.25">
      <c r="B75" s="28"/>
    </row>
    <row r="76" spans="1:18" x14ac:dyDescent="0.25">
      <c r="B76" s="28"/>
    </row>
    <row r="77" spans="1:18" x14ac:dyDescent="0.25">
      <c r="B77" s="28"/>
    </row>
    <row r="78" spans="1:18" x14ac:dyDescent="0.25">
      <c r="B78" s="28"/>
    </row>
    <row r="80" spans="1:18" x14ac:dyDescent="0.25">
      <c r="B80" s="29"/>
    </row>
    <row r="88" spans="2:2" x14ac:dyDescent="0.25">
      <c r="B88" s="29"/>
    </row>
  </sheetData>
  <mergeCells count="51">
    <mergeCell ref="A43:A44"/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N10:N11"/>
    <mergeCell ref="O10:O11"/>
    <mergeCell ref="A21:C21"/>
    <mergeCell ref="A39:C39"/>
    <mergeCell ref="F10:F11"/>
    <mergeCell ref="G10:G11"/>
    <mergeCell ref="J10:J11"/>
    <mergeCell ref="L10:L11"/>
    <mergeCell ref="M10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adrienn</cp:lastModifiedBy>
  <cp:lastPrinted>2015-05-14T08:41:05Z</cp:lastPrinted>
  <dcterms:created xsi:type="dcterms:W3CDTF">2014-07-08T06:33:44Z</dcterms:created>
  <dcterms:modified xsi:type="dcterms:W3CDTF">2020-08-28T07:30:23Z</dcterms:modified>
  <cp:category>települések</cp:category>
</cp:coreProperties>
</file>